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s://dctgdansk.sharepoint.com/sites/InfrastructureProjectsCivilEngineering/Shared Documents/ProjektyDCT/P-21-6 AdmBd - PHASE 3+4/3.Procurement/3.2TenderDocs/3.2.1RFQ/"/>
    </mc:Choice>
  </mc:AlternateContent>
  <xr:revisionPtr revIDLastSave="156" documentId="11_8C94F04BD9CC1F40F3F2DABE2E69CABC3B66FEB9" xr6:coauthVersionLast="47" xr6:coauthVersionMax="47" xr10:uidLastSave="{3D9B9112-8EE7-414F-891C-F90B9E645582}"/>
  <bookViews>
    <workbookView xWindow="-120" yWindow="-120" windowWidth="29040" windowHeight="15720" tabRatio="737" activeTab="4" xr2:uid="{00000000-000D-0000-FFFF-FFFF00000000}"/>
  </bookViews>
  <sheets>
    <sheet name="Arkusz1_Zest_Ceny_Ofert_Total" sheetId="67" r:id="rId1"/>
    <sheet name="Arkusz2_Zest_Ceny_Ofert" sheetId="57" r:id="rId2"/>
    <sheet name="Arkusz3_Zest_Ceny_Ofert" sheetId="64" r:id="rId3"/>
    <sheet name="Arkusz4_Zest_Ceny_Ofert" sheetId="66" r:id="rId4"/>
    <sheet name="Arkusz5_Zest_Ceny_Ofert" sheetId="69" r:id="rId5"/>
  </sheets>
  <definedNames>
    <definedName name="_xlnm._FilterDatabase" localSheetId="1" hidden="1">Arkusz2_Zest_Ceny_Ofert!$B$2:$H$217</definedName>
    <definedName name="_xlnm._FilterDatabase" localSheetId="2" hidden="1">Arkusz3_Zest_Ceny_Ofert!$B$2:$H$4</definedName>
    <definedName name="_xlnm._FilterDatabase" localSheetId="3" hidden="1">Arkusz4_Zest_Ceny_Ofert!$B$2:$H$4</definedName>
    <definedName name="nazwa1" localSheetId="1">#REF!</definedName>
    <definedName name="nazwa1" localSheetId="2">#REF!</definedName>
    <definedName name="nazwa1" localSheetId="3">#REF!</definedName>
    <definedName name="nazwa1">#REF!</definedName>
    <definedName name="nazwa2" localSheetId="1">#REF!</definedName>
    <definedName name="nazwa2" localSheetId="2">#REF!</definedName>
    <definedName name="nazwa2" localSheetId="3">#REF!</definedName>
    <definedName name="nazwa2">#REF!</definedName>
    <definedName name="_xlnm.Print_Area" localSheetId="0">Arkusz1_Zest_Ceny_Ofert_Total!$A$1:$C$47</definedName>
    <definedName name="_xlnm.Print_Area" localSheetId="1">Arkusz2_Zest_Ceny_Ofert!$B$1:$H$220</definedName>
    <definedName name="_xlnm.Print_Area" localSheetId="2">Arkusz3_Zest_Ceny_Ofert!$B$1:$H$183</definedName>
    <definedName name="_xlnm.Print_Area" localSheetId="3">Arkusz4_Zest_Ceny_Ofert!$B$1:$H$189</definedName>
    <definedName name="_xlnm.Print_Area" localSheetId="4">Arkusz5_Zest_Ceny_Ofert!$A$1:$I$29</definedName>
    <definedName name="_xlnm.Print_Titles" localSheetId="1">Arkusz2_Zest_Ceny_Ofert!$1:$2</definedName>
    <definedName name="_xlnm.Print_Titles" localSheetId="2">Arkusz3_Zest_Ceny_Ofert!$1:$2</definedName>
    <definedName name="_xlnm.Print_Titles" localSheetId="3">Arkusz4_Zest_Ceny_Ofert!$1:$2</definedName>
    <definedName name="_xlnm.Print_Titles" localSheetId="4">Arkusz5_Zest_Ceny_Ofert!$1:$3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67" l="1"/>
  <c r="H27" i="69"/>
  <c r="H26" i="69"/>
  <c r="H25" i="69"/>
  <c r="H24" i="69"/>
  <c r="H23" i="69"/>
  <c r="H22" i="69"/>
  <c r="H21" i="69"/>
  <c r="H20" i="69"/>
  <c r="H19" i="69"/>
  <c r="H18" i="69"/>
  <c r="H17" i="69"/>
  <c r="H16" i="69"/>
  <c r="H15" i="69"/>
  <c r="H14" i="69"/>
  <c r="H13" i="69"/>
  <c r="H12" i="69"/>
  <c r="H11" i="69"/>
  <c r="H10" i="69"/>
  <c r="H9" i="69"/>
  <c r="H8" i="69"/>
  <c r="H7" i="69"/>
  <c r="H6" i="69" s="1"/>
  <c r="H5" i="69" s="1"/>
  <c r="C39" i="67"/>
  <c r="C38" i="67"/>
  <c r="C37" i="67"/>
  <c r="C36" i="67"/>
  <c r="C35" i="67"/>
  <c r="C34" i="67"/>
  <c r="C33" i="67"/>
  <c r="C31" i="67"/>
  <c r="C30" i="67"/>
  <c r="C29" i="67"/>
  <c r="C28" i="67"/>
  <c r="C26" i="67"/>
  <c r="C25" i="67"/>
  <c r="C24" i="67"/>
  <c r="C23" i="67"/>
  <c r="C22" i="67"/>
  <c r="C21" i="67"/>
  <c r="C20" i="67"/>
  <c r="C17" i="67"/>
  <c r="C14" i="67"/>
  <c r="C40" i="67" l="1"/>
  <c r="H29" i="69"/>
  <c r="H4" i="69"/>
  <c r="C44" i="67"/>
  <c r="C27" i="67"/>
  <c r="C11" i="67"/>
  <c r="G186" i="66"/>
  <c r="G185" i="66"/>
  <c r="G184" i="66"/>
  <c r="G182" i="66"/>
  <c r="G181" i="66" s="1"/>
  <c r="G180" i="66"/>
  <c r="G179" i="66"/>
  <c r="G178" i="66"/>
  <c r="G177" i="66"/>
  <c r="G176" i="66"/>
  <c r="G175" i="66"/>
  <c r="G174" i="66"/>
  <c r="G173" i="66"/>
  <c r="G172" i="66"/>
  <c r="G171" i="66"/>
  <c r="G170" i="66"/>
  <c r="G169" i="66"/>
  <c r="G168" i="66"/>
  <c r="G167" i="66"/>
  <c r="G166" i="66"/>
  <c r="G165" i="66"/>
  <c r="G164" i="66"/>
  <c r="G163" i="66"/>
  <c r="G162" i="66"/>
  <c r="G161" i="66"/>
  <c r="G160" i="66"/>
  <c r="G159" i="66"/>
  <c r="G158" i="66"/>
  <c r="G157" i="66"/>
  <c r="G156" i="66"/>
  <c r="G155" i="66"/>
  <c r="G154" i="66"/>
  <c r="G153" i="66"/>
  <c r="G152" i="66"/>
  <c r="G151" i="66"/>
  <c r="G150" i="66"/>
  <c r="G149" i="66"/>
  <c r="G148" i="66"/>
  <c r="G147" i="66"/>
  <c r="G146" i="66"/>
  <c r="G145" i="66"/>
  <c r="G144" i="66"/>
  <c r="G143" i="66"/>
  <c r="G142" i="66"/>
  <c r="G141" i="66"/>
  <c r="G140" i="66"/>
  <c r="G139" i="66"/>
  <c r="G138" i="66"/>
  <c r="G137" i="66"/>
  <c r="G135" i="66"/>
  <c r="G134" i="66"/>
  <c r="G133" i="66"/>
  <c r="G131" i="66"/>
  <c r="G130" i="66"/>
  <c r="G129" i="66"/>
  <c r="G128" i="66"/>
  <c r="G127" i="66"/>
  <c r="G126" i="66"/>
  <c r="G125" i="66"/>
  <c r="G124" i="66"/>
  <c r="G123" i="66"/>
  <c r="G122" i="66"/>
  <c r="G121" i="66"/>
  <c r="G120" i="66"/>
  <c r="G119" i="66"/>
  <c r="G117" i="66"/>
  <c r="G116" i="66" s="1"/>
  <c r="G114" i="66"/>
  <c r="G113" i="66"/>
  <c r="G112" i="66"/>
  <c r="G111" i="66"/>
  <c r="G110" i="66"/>
  <c r="G109" i="66"/>
  <c r="G107" i="66"/>
  <c r="G106" i="66" s="1"/>
  <c r="G105" i="66"/>
  <c r="G104" i="66"/>
  <c r="G103" i="66"/>
  <c r="G102" i="66"/>
  <c r="G101" i="66"/>
  <c r="G100" i="66"/>
  <c r="G99" i="66"/>
  <c r="G98" i="66"/>
  <c r="G97" i="66"/>
  <c r="G96" i="66"/>
  <c r="G95" i="66"/>
  <c r="G94" i="66"/>
  <c r="G93" i="66"/>
  <c r="G90" i="66"/>
  <c r="G89" i="66"/>
  <c r="G88" i="66"/>
  <c r="G87" i="66"/>
  <c r="G86" i="66"/>
  <c r="G85" i="66"/>
  <c r="G84" i="66"/>
  <c r="G83" i="66"/>
  <c r="G82" i="66"/>
  <c r="G80" i="66"/>
  <c r="G79" i="66"/>
  <c r="G78" i="66"/>
  <c r="G77" i="66"/>
  <c r="G76" i="66"/>
  <c r="G75" i="66"/>
  <c r="G74" i="66"/>
  <c r="G73" i="66"/>
  <c r="G72" i="66"/>
  <c r="G70" i="66"/>
  <c r="G69" i="66"/>
  <c r="G68" i="66"/>
  <c r="G67" i="66"/>
  <c r="G66" i="66"/>
  <c r="G65" i="66"/>
  <c r="G64" i="66"/>
  <c r="G63" i="66"/>
  <c r="G62" i="66"/>
  <c r="G61" i="66"/>
  <c r="G60" i="66"/>
  <c r="G59" i="66"/>
  <c r="G58" i="66"/>
  <c r="G57" i="66"/>
  <c r="G56" i="66"/>
  <c r="G55" i="66"/>
  <c r="G54" i="66"/>
  <c r="G53" i="66"/>
  <c r="G52" i="66"/>
  <c r="G51" i="66"/>
  <c r="G49" i="66"/>
  <c r="G48" i="66" s="1"/>
  <c r="G47" i="66"/>
  <c r="G46" i="66"/>
  <c r="G45" i="66"/>
  <c r="G44" i="66"/>
  <c r="G43" i="66"/>
  <c r="G42" i="66"/>
  <c r="G41" i="66"/>
  <c r="G40" i="66"/>
  <c r="G38" i="66"/>
  <c r="G37" i="66"/>
  <c r="G36" i="66"/>
  <c r="G35" i="66"/>
  <c r="G34" i="66"/>
  <c r="G33" i="66"/>
  <c r="G32" i="66"/>
  <c r="G31" i="66"/>
  <c r="G29" i="66"/>
  <c r="G28" i="66"/>
  <c r="G27" i="66"/>
  <c r="G26" i="66"/>
  <c r="G25" i="66"/>
  <c r="G24" i="66"/>
  <c r="G23" i="66"/>
  <c r="G22" i="66"/>
  <c r="G21" i="66"/>
  <c r="G20" i="66"/>
  <c r="G18" i="66"/>
  <c r="G17" i="66"/>
  <c r="G16" i="66"/>
  <c r="G15" i="66"/>
  <c r="G14" i="66"/>
  <c r="G13" i="66"/>
  <c r="G12" i="66"/>
  <c r="G11" i="66"/>
  <c r="G10" i="66"/>
  <c r="G7" i="66"/>
  <c r="G6" i="66" s="1"/>
  <c r="C19" i="67" l="1"/>
  <c r="C47" i="67" s="1"/>
  <c r="C32" i="67"/>
  <c r="G9" i="66"/>
  <c r="G183" i="66"/>
  <c r="G108" i="66"/>
  <c r="G19" i="66"/>
  <c r="G30" i="66"/>
  <c r="G71" i="66"/>
  <c r="G132" i="66"/>
  <c r="G136" i="66"/>
  <c r="G81" i="66"/>
  <c r="G118" i="66"/>
  <c r="G92" i="66"/>
  <c r="G39" i="66"/>
  <c r="G50" i="66"/>
  <c r="G91" i="66" l="1"/>
  <c r="G8" i="66"/>
  <c r="G115" i="66"/>
  <c r="G5" i="66" l="1"/>
  <c r="G188" i="66" s="1"/>
  <c r="G4" i="66" l="1"/>
  <c r="G180" i="64"/>
  <c r="G179" i="64"/>
  <c r="G178" i="64"/>
  <c r="G177" i="64"/>
  <c r="G175" i="64"/>
  <c r="G174" i="64" s="1"/>
  <c r="G173" i="64"/>
  <c r="G172" i="64"/>
  <c r="G171" i="64"/>
  <c r="G170" i="64"/>
  <c r="G169" i="64"/>
  <c r="G168" i="64"/>
  <c r="G167" i="64"/>
  <c r="G166" i="64"/>
  <c r="G165" i="64"/>
  <c r="G164" i="64"/>
  <c r="G163" i="64"/>
  <c r="G162" i="64"/>
  <c r="G160" i="64"/>
  <c r="G159" i="64"/>
  <c r="G158" i="64"/>
  <c r="G157" i="64"/>
  <c r="G156" i="64"/>
  <c r="G155" i="64"/>
  <c r="G154" i="64"/>
  <c r="G153" i="64"/>
  <c r="G152" i="64"/>
  <c r="G151" i="64"/>
  <c r="G150" i="64"/>
  <c r="G149" i="64"/>
  <c r="G148" i="64"/>
  <c r="G146" i="64"/>
  <c r="G145" i="64"/>
  <c r="G144" i="64"/>
  <c r="G143" i="64"/>
  <c r="G142" i="64"/>
  <c r="G141" i="64"/>
  <c r="G140" i="64"/>
  <c r="G139" i="64"/>
  <c r="G138" i="64"/>
  <c r="G137" i="64"/>
  <c r="G136" i="64"/>
  <c r="G135" i="64"/>
  <c r="G134" i="64"/>
  <c r="G133" i="64"/>
  <c r="G132" i="64"/>
  <c r="G131" i="64"/>
  <c r="G130" i="64"/>
  <c r="G129" i="64"/>
  <c r="G128" i="64"/>
  <c r="G126" i="64"/>
  <c r="G125" i="64"/>
  <c r="G124" i="64"/>
  <c r="G123" i="64"/>
  <c r="G122" i="64"/>
  <c r="G121" i="64"/>
  <c r="G120" i="64"/>
  <c r="G119" i="64"/>
  <c r="G118" i="64"/>
  <c r="G117" i="64"/>
  <c r="G116" i="64"/>
  <c r="G115" i="64"/>
  <c r="G114" i="64"/>
  <c r="G113" i="64"/>
  <c r="G110" i="64"/>
  <c r="G109" i="64"/>
  <c r="G108" i="64"/>
  <c r="G107" i="64"/>
  <c r="G106" i="64"/>
  <c r="G105" i="64"/>
  <c r="G104" i="64"/>
  <c r="G103" i="64"/>
  <c r="G102" i="64"/>
  <c r="G101" i="64"/>
  <c r="G100" i="64"/>
  <c r="G99" i="64"/>
  <c r="G98" i="64"/>
  <c r="G97" i="64"/>
  <c r="G96" i="64"/>
  <c r="G95" i="64"/>
  <c r="G94" i="64"/>
  <c r="G92" i="64"/>
  <c r="G91" i="64"/>
  <c r="G90" i="64"/>
  <c r="G89" i="64"/>
  <c r="G88" i="64"/>
  <c r="G87" i="64"/>
  <c r="G86" i="64"/>
  <c r="G84" i="64"/>
  <c r="G83" i="64"/>
  <c r="G82" i="64"/>
  <c r="G81" i="64"/>
  <c r="G80" i="64"/>
  <c r="G79" i="64"/>
  <c r="G78" i="64"/>
  <c r="G77" i="64"/>
  <c r="G76" i="64"/>
  <c r="G75" i="64"/>
  <c r="G73" i="64"/>
  <c r="G72" i="64"/>
  <c r="G71" i="64"/>
  <c r="G70" i="64"/>
  <c r="G69" i="64"/>
  <c r="G68" i="64"/>
  <c r="G67" i="64"/>
  <c r="G66" i="64"/>
  <c r="G65" i="64"/>
  <c r="G63" i="64"/>
  <c r="G62" i="64"/>
  <c r="G61" i="64"/>
  <c r="G60" i="64"/>
  <c r="G59" i="64"/>
  <c r="G58" i="64"/>
  <c r="G57" i="64"/>
  <c r="G56" i="64"/>
  <c r="G55" i="64"/>
  <c r="G54" i="64"/>
  <c r="G53" i="64"/>
  <c r="G52" i="64"/>
  <c r="G51" i="64"/>
  <c r="G50" i="64"/>
  <c r="G49" i="64"/>
  <c r="G48" i="64"/>
  <c r="G46" i="64"/>
  <c r="G45" i="64"/>
  <c r="G44" i="64"/>
  <c r="G43" i="64"/>
  <c r="G42" i="64"/>
  <c r="G41" i="64"/>
  <c r="G40" i="64"/>
  <c r="G39" i="64"/>
  <c r="G38" i="64"/>
  <c r="G37" i="64"/>
  <c r="G36" i="64"/>
  <c r="G35" i="64"/>
  <c r="G34" i="64"/>
  <c r="G33" i="64"/>
  <c r="G32" i="64"/>
  <c r="G31" i="64"/>
  <c r="G30" i="64"/>
  <c r="G29" i="64"/>
  <c r="G28" i="64"/>
  <c r="G27" i="64"/>
  <c r="G26" i="64"/>
  <c r="G25" i="64"/>
  <c r="G24" i="64"/>
  <c r="G23" i="64"/>
  <c r="G22" i="64"/>
  <c r="G21" i="64"/>
  <c r="G19" i="64"/>
  <c r="G18" i="64"/>
  <c r="G17" i="64"/>
  <c r="G16" i="64"/>
  <c r="G14" i="64"/>
  <c r="G13" i="64"/>
  <c r="G12" i="64"/>
  <c r="G11" i="64"/>
  <c r="G10" i="64"/>
  <c r="G9" i="64" s="1"/>
  <c r="G7" i="64"/>
  <c r="G6" i="64"/>
  <c r="G161" i="64" l="1"/>
  <c r="G93" i="64"/>
  <c r="G85" i="64"/>
  <c r="G74" i="64"/>
  <c r="G20" i="64"/>
  <c r="G112" i="64"/>
  <c r="G127" i="64"/>
  <c r="G176" i="64"/>
  <c r="G64" i="64"/>
  <c r="G15" i="64"/>
  <c r="G47" i="64"/>
  <c r="G147" i="64"/>
  <c r="G111" i="64"/>
  <c r="G8" i="64" l="1"/>
  <c r="G5" i="64" l="1"/>
  <c r="G182" i="64" l="1"/>
  <c r="G4" i="64"/>
  <c r="G69" i="57" l="1"/>
  <c r="G146" i="57"/>
  <c r="G136" i="57"/>
  <c r="G135" i="57"/>
  <c r="G205" i="57"/>
  <c r="G204" i="57"/>
  <c r="G143" i="57"/>
  <c r="G137" i="57"/>
  <c r="G144" i="57" l="1"/>
  <c r="G145" i="57"/>
  <c r="G147" i="57"/>
  <c r="G148" i="57"/>
  <c r="G150" i="57"/>
  <c r="G149" i="57"/>
  <c r="G138" i="57"/>
  <c r="G141" i="57"/>
  <c r="G139" i="57"/>
  <c r="G140" i="57"/>
  <c r="G142" i="57"/>
  <c r="G132" i="57"/>
  <c r="G133" i="57"/>
  <c r="G134" i="57"/>
  <c r="G208" i="57"/>
  <c r="G207" i="57" s="1"/>
  <c r="G153" i="57"/>
  <c r="G210" i="57"/>
  <c r="G213" i="57"/>
  <c r="G198" i="57"/>
  <c r="G199" i="57"/>
  <c r="G206" i="57"/>
  <c r="G203" i="57"/>
  <c r="G195" i="57"/>
  <c r="G194" i="57"/>
  <c r="G187" i="57"/>
  <c r="G190" i="57"/>
  <c r="G189" i="57"/>
  <c r="G180" i="57"/>
  <c r="G200" i="57"/>
  <c r="G167" i="57"/>
  <c r="G163" i="57"/>
  <c r="G162" i="57"/>
  <c r="G161" i="57"/>
  <c r="G160" i="57"/>
  <c r="G158" i="57"/>
  <c r="G157" i="57"/>
  <c r="G113" i="57"/>
  <c r="G112" i="57" s="1"/>
  <c r="G197" i="57" l="1"/>
  <c r="G196" i="57" s="1"/>
  <c r="G211" i="57"/>
  <c r="G212" i="57"/>
  <c r="G154" i="57"/>
  <c r="G202" i="57"/>
  <c r="G193" i="57"/>
  <c r="G192" i="57" s="1"/>
  <c r="G186" i="57"/>
  <c r="G174" i="57"/>
  <c r="G176" i="57"/>
  <c r="G183" i="57"/>
  <c r="G185" i="57"/>
  <c r="G182" i="57"/>
  <c r="G179" i="57"/>
  <c r="G175" i="57"/>
  <c r="G178" i="57"/>
  <c r="G177" i="57"/>
  <c r="G172" i="57"/>
  <c r="G171" i="57"/>
  <c r="G170" i="57"/>
  <c r="G188" i="57"/>
  <c r="G169" i="57"/>
  <c r="G168" i="57"/>
  <c r="G156" i="57"/>
  <c r="G159" i="57"/>
  <c r="G209" i="57" l="1"/>
  <c r="G191" i="57"/>
  <c r="G173" i="57"/>
  <c r="G184" i="57"/>
  <c r="G181" i="57" s="1"/>
  <c r="G166" i="57"/>
  <c r="G155" i="57"/>
  <c r="G165" i="57" l="1"/>
  <c r="G79" i="57"/>
  <c r="G67" i="57"/>
  <c r="G68" i="57"/>
  <c r="G64" i="57"/>
  <c r="G63" i="57"/>
  <c r="G53" i="57" l="1"/>
  <c r="G62" i="57"/>
  <c r="G41" i="57" l="1"/>
  <c r="G24" i="57" l="1"/>
  <c r="G15" i="57"/>
  <c r="G31" i="57"/>
  <c r="G19" i="57"/>
  <c r="G17" i="57"/>
  <c r="G23" i="57"/>
  <c r="G22" i="57"/>
  <c r="G14" i="57"/>
  <c r="G18" i="57"/>
  <c r="G27" i="57"/>
  <c r="G16" i="57"/>
  <c r="G13" i="57"/>
  <c r="G12" i="57"/>
  <c r="G21" i="57" l="1"/>
  <c r="G20" i="57"/>
  <c r="G11" i="57" s="1"/>
  <c r="G46" i="57" l="1"/>
  <c r="G47" i="57"/>
  <c r="G61" i="57"/>
  <c r="G110" i="57"/>
  <c r="G109" i="57"/>
  <c r="G104" i="57"/>
  <c r="G90" i="57"/>
  <c r="G89" i="57"/>
  <c r="G85" i="57"/>
  <c r="G92" i="57"/>
  <c r="G152" i="57"/>
  <c r="G201" i="57"/>
  <c r="G131" i="57"/>
  <c r="G129" i="57"/>
  <c r="G128" i="57"/>
  <c r="G124" i="57"/>
  <c r="G122" i="57"/>
  <c r="G121" i="57"/>
  <c r="G119" i="57"/>
  <c r="G116" i="57"/>
  <c r="G115" i="57"/>
  <c r="G107" i="57"/>
  <c r="G106" i="57"/>
  <c r="G93" i="57"/>
  <c r="G103" i="57"/>
  <c r="G101" i="57"/>
  <c r="G100" i="57"/>
  <c r="G98" i="57"/>
  <c r="G97" i="57"/>
  <c r="G96" i="57"/>
  <c r="G76" i="57"/>
  <c r="G80" i="57"/>
  <c r="G78" i="57"/>
  <c r="G77" i="57"/>
  <c r="G75" i="57"/>
  <c r="G74" i="57"/>
  <c r="G30" i="57"/>
  <c r="G102" i="57" l="1"/>
  <c r="G91" i="57"/>
  <c r="G29" i="57"/>
  <c r="G28" i="57" s="1"/>
  <c r="G88" i="57"/>
  <c r="G86" i="57"/>
  <c r="G87" i="57"/>
  <c r="G95" i="57"/>
  <c r="G94" i="57" s="1"/>
  <c r="G120" i="57"/>
  <c r="G108" i="57"/>
  <c r="G105" i="57" s="1"/>
  <c r="G118" i="57"/>
  <c r="G117" i="57" s="1"/>
  <c r="G130" i="57"/>
  <c r="G114" i="57"/>
  <c r="G151" i="57"/>
  <c r="G127" i="57"/>
  <c r="G99" i="57"/>
  <c r="G125" i="57"/>
  <c r="G123" i="57" s="1"/>
  <c r="G58" i="57"/>
  <c r="G55" i="57"/>
  <c r="G54" i="57"/>
  <c r="G52" i="57"/>
  <c r="G26" i="57"/>
  <c r="G25" i="57" s="1"/>
  <c r="G10" i="57"/>
  <c r="G9" i="57"/>
  <c r="G8" i="57"/>
  <c r="G7" i="57" s="1"/>
  <c r="G59" i="57"/>
  <c r="G57" i="57"/>
  <c r="G56" i="57"/>
  <c r="G51" i="57"/>
  <c r="G66" i="57"/>
  <c r="G44" i="57"/>
  <c r="G40" i="57"/>
  <c r="G39" i="57"/>
  <c r="G49" i="57"/>
  <c r="G48" i="57"/>
  <c r="G45" i="57"/>
  <c r="G35" i="57"/>
  <c r="G34" i="57"/>
  <c r="G126" i="57" l="1"/>
  <c r="G111" i="57"/>
  <c r="G6" i="57"/>
  <c r="G36" i="57"/>
  <c r="G37" i="57"/>
  <c r="G84" i="57"/>
  <c r="G83" i="57" s="1"/>
  <c r="G60" i="57"/>
  <c r="G50" i="57" s="1"/>
  <c r="G65" i="57"/>
  <c r="G42" i="57"/>
  <c r="G38" i="57" s="1"/>
  <c r="G43" i="57"/>
  <c r="G33" i="57" l="1"/>
  <c r="G32" i="57" s="1"/>
  <c r="G82" i="57"/>
  <c r="G217" i="57"/>
  <c r="G216" i="57"/>
  <c r="G215" i="57"/>
  <c r="G214" i="57" l="1"/>
  <c r="G72" i="57" l="1"/>
  <c r="G71" i="57" l="1"/>
  <c r="G73" i="57"/>
  <c r="G70" i="57" l="1"/>
  <c r="G81" i="57"/>
  <c r="G164" i="57"/>
  <c r="G5" i="57" l="1"/>
  <c r="G4" i="57" l="1"/>
  <c r="G219" i="57"/>
</calcChain>
</file>

<file path=xl/sharedStrings.xml><?xml version="1.0" encoding="utf-8"?>
<sst xmlns="http://schemas.openxmlformats.org/spreadsheetml/2006/main" count="1827" uniqueCount="1263">
  <si>
    <t>Lp.</t>
  </si>
  <si>
    <t>Wartość [zł]</t>
  </si>
  <si>
    <t>Uwagi</t>
  </si>
  <si>
    <t>1.1</t>
  </si>
  <si>
    <t>BRANŻA BUDOWLANA - ROZBUDOWA</t>
  </si>
  <si>
    <t>1.1.1</t>
  </si>
  <si>
    <t>1.1.2</t>
  </si>
  <si>
    <t>1.1.3</t>
  </si>
  <si>
    <t>1.1.4</t>
  </si>
  <si>
    <t>1.1.5</t>
  </si>
  <si>
    <t>1.1.6</t>
  </si>
  <si>
    <t>1.2</t>
  </si>
  <si>
    <t>BRANŻA BUDOWLANA - KONTENER TYMCZASOWY/STAŁY</t>
  </si>
  <si>
    <t>2.1</t>
  </si>
  <si>
    <t>BRANŻA ELEKTRYCZNA - ROZBUDOWA</t>
  </si>
  <si>
    <t>2.1.1</t>
  </si>
  <si>
    <t>2.1.2</t>
  </si>
  <si>
    <t>2.1.3</t>
  </si>
  <si>
    <t>2.1.4</t>
  </si>
  <si>
    <t>3.1</t>
  </si>
  <si>
    <t>BRANŻA SANITARNA - ROZBUDOWA</t>
  </si>
  <si>
    <t>3.1.1</t>
  </si>
  <si>
    <t>3.1.2</t>
  </si>
  <si>
    <t>3.1.3</t>
  </si>
  <si>
    <t>3.1.4</t>
  </si>
  <si>
    <t>3.1.5</t>
  </si>
  <si>
    <t>3.1.6</t>
  </si>
  <si>
    <t>3.1.7</t>
  </si>
  <si>
    <t>Element robót</t>
  </si>
  <si>
    <t>Jedn.</t>
  </si>
  <si>
    <t>Ilość [j.m.]</t>
  </si>
  <si>
    <t>Cena jedn. [zł]</t>
  </si>
  <si>
    <t xml:space="preserve">BRANŻA BUDOWLANA </t>
  </si>
  <si>
    <t>ROZBUDOWA</t>
  </si>
  <si>
    <t>ROZBIÓRKI I PRACE PRZYGOTOWAWCZE</t>
  </si>
  <si>
    <t>1.1.1.1</t>
  </si>
  <si>
    <t>Rozbiórka nawierzchni</t>
  </si>
  <si>
    <t>1.1.1.1.1</t>
  </si>
  <si>
    <t>Demontaż nawierzchni z kostki (materiał częściowo do ponownego wykorzystania)</t>
  </si>
  <si>
    <t>m2</t>
  </si>
  <si>
    <t>1.1.1.1.2</t>
  </si>
  <si>
    <t>Rozbiórka podbudowy pod nawierzchnią (grubość warstw założono)</t>
  </si>
  <si>
    <t>1.1.1.1.3</t>
  </si>
  <si>
    <t>Wywóz i utylizacja materiałów z rozbiórki (przyjęto wywóz na odległość do 10km)</t>
  </si>
  <si>
    <t>m3</t>
  </si>
  <si>
    <t>1.1.1.2</t>
  </si>
  <si>
    <t>Rozbiórki wewnętrzne</t>
  </si>
  <si>
    <t>1.1.1.2.1</t>
  </si>
  <si>
    <t>Rozbiórka posadzek - posadzki z tworzyw sztucznych</t>
  </si>
  <si>
    <t>1.1.1.2.2</t>
  </si>
  <si>
    <t>Rozbiórka posadzek - posadzki z płytek ceramicznych</t>
  </si>
  <si>
    <t>1.1.1.2.3</t>
  </si>
  <si>
    <t>Rozbiórka sufitów podwieszanych - modułowych, z płyt kartonowo - gipsowych itp.</t>
  </si>
  <si>
    <t>1.1.1.2.4</t>
  </si>
  <si>
    <t>Demontaż okładzin wewnętrznych (w tym płytek ceramicznych na ścianach)</t>
  </si>
  <si>
    <t>1.1.1.2.5</t>
  </si>
  <si>
    <t>Rozbiórka lekkich ścian i przedścianek z płyt kartonowo - gipsowych</t>
  </si>
  <si>
    <t>1.1.1.2.6</t>
  </si>
  <si>
    <t>Demontaz drzwi stolarki wewnętrznej</t>
  </si>
  <si>
    <t>1.1.1.2.7</t>
  </si>
  <si>
    <t>Rozbiórka portali drzwiowych</t>
  </si>
  <si>
    <t>szt.</t>
  </si>
  <si>
    <t>1.1.1.2.8</t>
  </si>
  <si>
    <t>Demontaż balustrady wewnętrznej</t>
  </si>
  <si>
    <t>mb</t>
  </si>
  <si>
    <t>1.1.1.2.9</t>
  </si>
  <si>
    <t>1.1.1.3</t>
  </si>
  <si>
    <t>Rozbiórki zewnętrzne</t>
  </si>
  <si>
    <t>1.1.1.3.1</t>
  </si>
  <si>
    <t>Rozbiórka okładzin ścian zewnętrznych (fasada)</t>
  </si>
  <si>
    <t>1.1.1.3.2</t>
  </si>
  <si>
    <t>Rozbiórka fasad szklanych (w tym portalu wejściowego i drzwi na parterze)</t>
  </si>
  <si>
    <t>1.1.1.3.3</t>
  </si>
  <si>
    <t>1.1.1.4</t>
  </si>
  <si>
    <t>Wykucia i wyburzenia</t>
  </si>
  <si>
    <t>1.1.1.4.1</t>
  </si>
  <si>
    <t>Wykucie bruzd (gniazd) w ścianach istniejących pod osadzenie belek żelbetowych</t>
  </si>
  <si>
    <t>1.1.1.4.2</t>
  </si>
  <si>
    <t>1.1.1.5</t>
  </si>
  <si>
    <t>Pozostałe prace przygotowawcze</t>
  </si>
  <si>
    <t>1.1.1.5.1</t>
  </si>
  <si>
    <t>SW-tm01/tm02 - Ściana tymczasowa, stawiana przed rozpoczęciem rozbiórek fasady</t>
  </si>
  <si>
    <t>w cenie ujęto demontaż ścianki</t>
  </si>
  <si>
    <t>1.1.1.5.2</t>
  </si>
  <si>
    <t>Drzwi w ścianie tymczasowej (drzwi EI60)</t>
  </si>
  <si>
    <t>w cenie ujęto demontaż drzwi</t>
  </si>
  <si>
    <t>1.1.1.5.3</t>
  </si>
  <si>
    <t>Oczyszczenie podłogi po rozbiórkach posadzek, przygotowanie pod nowe wykończenie</t>
  </si>
  <si>
    <t>KONSTRUKCJA</t>
  </si>
  <si>
    <t>1.1.2.1</t>
  </si>
  <si>
    <t>Roboty ziemne</t>
  </si>
  <si>
    <t>1.1.2.1.1</t>
  </si>
  <si>
    <t>Roboty ziemne - pogłębienie wykopów pod fundamenty (wykop na odkład)</t>
  </si>
  <si>
    <t>1.1.2.1.2</t>
  </si>
  <si>
    <t>Zagęszczenie gruntu do Id&gt;0,60</t>
  </si>
  <si>
    <t>1.1.2.1.3</t>
  </si>
  <si>
    <t>Zasypanie wykopów materiałem z odkładu z zagęszczeniem</t>
  </si>
  <si>
    <t>1.1.2.1.4</t>
  </si>
  <si>
    <t>Wywóz i utylizacja ziemi (przyjęto wywóz na odległość 10km)</t>
  </si>
  <si>
    <t>1.1.2.2</t>
  </si>
  <si>
    <t>Fundamenty</t>
  </si>
  <si>
    <t>1.1.2.2.1</t>
  </si>
  <si>
    <t>Podbudowa z chudego betonu (C8/10), beton podawany pompą</t>
  </si>
  <si>
    <t>1.1.2.2.2</t>
  </si>
  <si>
    <t>Płyta fundamentowa z betonu C35/45, beton podawany pompą</t>
  </si>
  <si>
    <t>1.1.2.2.3</t>
  </si>
  <si>
    <t>Stopa fundamentowa z betonu C35/45, beton podawany pompą</t>
  </si>
  <si>
    <t>1.1.2.2.4</t>
  </si>
  <si>
    <t>Zbrojenie konstrukcji żelbetowych</t>
  </si>
  <si>
    <t>kg</t>
  </si>
  <si>
    <t>1.1.2.3</t>
  </si>
  <si>
    <t>Izolacje fundamentów</t>
  </si>
  <si>
    <t>1.1.2.3.1</t>
  </si>
  <si>
    <t>Dylatacja z twardego styropianu (XPS) gr 5cm</t>
  </si>
  <si>
    <t>1.1.2.3.2</t>
  </si>
  <si>
    <t>Dylatacja z twardego styropianu (XPS) gr 10cm</t>
  </si>
  <si>
    <t>1.1.2.3.3</t>
  </si>
  <si>
    <t>Izolacja powierzchni ciężka fundamentow np z membrany AlphaProPlus</t>
  </si>
  <si>
    <t>1.1.2.3.4</t>
  </si>
  <si>
    <t>Izolacja zewnętrzna pionowa z płyt wełny mineralnej gr. 6cm (obwód zewnętrzny)</t>
  </si>
  <si>
    <t>1.1.2.3.5</t>
  </si>
  <si>
    <t>Izolacja zewnętrzna z płyt XPS gr. 10cm (docieplenie fundamentów)</t>
  </si>
  <si>
    <t>1.1.2.3.6</t>
  </si>
  <si>
    <t>Izolacja z folii</t>
  </si>
  <si>
    <t>1.1.2.4</t>
  </si>
  <si>
    <t>Konstrukcje żelbetowe</t>
  </si>
  <si>
    <t>1.1.2.4.1</t>
  </si>
  <si>
    <t>Stropy żelbetowe gr. 12cm z betonu C30/37, beton podawany pompą</t>
  </si>
  <si>
    <t>1.1.2.4.2</t>
  </si>
  <si>
    <t>Stropy żelbetowe gr. 22cm z betonu C30/37, beton podawany pompą</t>
  </si>
  <si>
    <t>1.1.2.4.3</t>
  </si>
  <si>
    <t>Stropy żelbetowe gr. 27cm z betonu C30/37, beton podawany pompą</t>
  </si>
  <si>
    <t>1.1.2.4.4</t>
  </si>
  <si>
    <t>Głowice żelbetowe z betonu C30/37, beton podawany pompą</t>
  </si>
  <si>
    <t>1.1.2.4.5</t>
  </si>
  <si>
    <t>Belki żelbetowe z betonu C30/37, beton podawany pompą</t>
  </si>
  <si>
    <t>1.1.2.4.6</t>
  </si>
  <si>
    <t>Słupy żelbetowe z betonu C30/37, beton podawany pompą</t>
  </si>
  <si>
    <t>1.1.2.4.7</t>
  </si>
  <si>
    <t>Ramy żelbetowe z betonu C30/37, beton podawany pompą</t>
  </si>
  <si>
    <t>1.1.2.4.8</t>
  </si>
  <si>
    <t>Ściany żelbetowe gr. 12cm z betonu C30/37, beton podawany pompą</t>
  </si>
  <si>
    <t>1.1.2.4.9</t>
  </si>
  <si>
    <t>Ściany żelbetowe gr. 20cm z betonu C30/37, beton podawany pompą</t>
  </si>
  <si>
    <t>1.1.2.4.10</t>
  </si>
  <si>
    <t>1.1.2.4.11</t>
  </si>
  <si>
    <t>Dylatacja gr. 2cm</t>
  </si>
  <si>
    <t>1.1.2.5</t>
  </si>
  <si>
    <t>Konstrukcje stalowe</t>
  </si>
  <si>
    <t>1.1.2.5.1</t>
  </si>
  <si>
    <t>Konstrukcja stalowa pod centrale na dachu</t>
  </si>
  <si>
    <t>1.1.2.5.2</t>
  </si>
  <si>
    <t>Konstrukcja stalowa ekranu na dachu</t>
  </si>
  <si>
    <t>1.1.2.6</t>
  </si>
  <si>
    <t>Posadzka na gruncie - warstwy konstrukcyjne</t>
  </si>
  <si>
    <t>1.1.2.6.1</t>
  </si>
  <si>
    <t>Termoizolacja z płyt styropianowych XPS układanych poziomo gr. 15cm</t>
  </si>
  <si>
    <t>1.1.2.6.2</t>
  </si>
  <si>
    <t>1.1.2.6.3</t>
  </si>
  <si>
    <t>Płyta fundamentowa z betonu C30/37, beton podawany pompą</t>
  </si>
  <si>
    <t>1.1.2.6.4</t>
  </si>
  <si>
    <t>ROBOTY MUROWE, ŚCIANY GK</t>
  </si>
  <si>
    <t>1.1.3.1</t>
  </si>
  <si>
    <t>Ściany murowe</t>
  </si>
  <si>
    <t>1.1.3.1.1</t>
  </si>
  <si>
    <t>SW-m01 - Ściana murowana z bloków silikonowych o grubości 15 cm</t>
  </si>
  <si>
    <t>1.1.3.2</t>
  </si>
  <si>
    <t>Lekkie zabudowy</t>
  </si>
  <si>
    <t>1.1.3.2.1</t>
  </si>
  <si>
    <t>SW-g01A - Ściany działowe z płyt kartonowo - gipsowych (pom. suche) gr. 15cm:
- 2x płyta 12,5mm (płyta zwykła),
- profil C100, wypełnienie z wełny mineralnej gr. 10cm,
- 2x płyta 12,5mm (płyta zwykła),</t>
  </si>
  <si>
    <t>1.1.3.2.2</t>
  </si>
  <si>
    <t>SW-g02A - Ściany działowe z płyt kartonowo - gipsowych (pom. suche) gr. 12,5cm:
- 2x płyta 12,5mm (płyta zwykła + akustyczna),
- profil C75, wypełnienie z wełny mineralnej gr. 7,5cm,
- 2x płyta 12,5mm (płyta zwykła + akustyczna),</t>
  </si>
  <si>
    <t>1.1.3.2.3</t>
  </si>
  <si>
    <t>SW-g04A, przyjęto ściany działowe z płyt kartonowo - gipsowych (pom. suche) gr. 7,5cm:
- 2x płyta 12,5mm (płyta zwykła),
- profil C75, wypełnienie z wełny mineralnej gr. 5cm,
- 2x płyta 12,5mm (płyta zwykła),</t>
  </si>
  <si>
    <t>1.1.3.2.4</t>
  </si>
  <si>
    <t>SW-g12B, przyjęto ściany działowe z płyt kartonowo - gipsowych (pom. suche) gr. 7,5cm:
- 1x płyta 12,5mm (płyta zwykła),
- profil C75, wypełnienie z wełny mineralnej gr. 5cm,
- 1x płyta 12,5mm (płyta zwykła),</t>
  </si>
  <si>
    <t>1.1.3.2.5</t>
  </si>
  <si>
    <t>SW-g30A - Przedścianka z płyt kartonowo - gipsowych montowana na profilach kapeluszowych:
- 1x płyta 12,5mm (płyta zwykła),
- profil kapeluszowy (lub zamiennie "placki/paski" z płyt kartonowo - gipsowych),</t>
  </si>
  <si>
    <t>1.1.3.2.6</t>
  </si>
  <si>
    <t>SW-g31A - Przedścianka z płyt kartonowo - gipsowych montowana na profilach (pom. suche):
- 2x płyta 12,5mm (płyta zwykła) lub 1x płyta 15mm (płyta ogień),
- profil C50, wypełnienie z wełny mineralnej gr. 5cm,</t>
  </si>
  <si>
    <t>1.1.3.2.7</t>
  </si>
  <si>
    <t>SW-gn01/04 - zabudowa nad ściankami szklamymi (przyjęto warstwy jak dla SW-g01A + nadproże systemowe)</t>
  </si>
  <si>
    <t xml:space="preserve">WYKOŃCZENIE WEWNĘTRZNE </t>
  </si>
  <si>
    <t>1.1.4.1</t>
  </si>
  <si>
    <t>Wykończenie posadzek</t>
  </si>
  <si>
    <t>1.1.4.1.1</t>
  </si>
  <si>
    <t>Warstwy podposadzkowe i podłogi podniesione</t>
  </si>
  <si>
    <t>1.1.4.1.1.1</t>
  </si>
  <si>
    <t>PC-3 Posadzka na gruncie</t>
  </si>
  <si>
    <t>1.1.4.1.1.1.1</t>
  </si>
  <si>
    <t>Jastrych zbrojony (przyjęto zbrojenie rozproszone) gr. min, 5.5cm</t>
  </si>
  <si>
    <t>1.1.4.1.1.1.2</t>
  </si>
  <si>
    <t>Warstwa poślizgowa z foli PE</t>
  </si>
  <si>
    <t>1.1.4.1.1.1.3</t>
  </si>
  <si>
    <t>Warstwa termoizolacyjna - styropian gr. 8cm</t>
  </si>
  <si>
    <t>1.1.4.1.1.2</t>
  </si>
  <si>
    <t>Pp-w1 (Posadzka na stropie)</t>
  </si>
  <si>
    <t>1.1.4.1.1.2.1</t>
  </si>
  <si>
    <t>Jastrych gr. min, 10cm (strop w poziomie +3.74)</t>
  </si>
  <si>
    <t>1.1.4.1.1.2.2</t>
  </si>
  <si>
    <t>Jastrych gr. min, 2cm (strop w poziomie +7.48)</t>
  </si>
  <si>
    <t>Pp-w1 Podłoga podniesiona</t>
  </si>
  <si>
    <t>Pp-w1 Podłoga podniesiona modułowa wys. min. 15cm wykończona wykładzina winylową</t>
  </si>
  <si>
    <t xml:space="preserve">P-r1 - Właz podłogowy rewizyjny z siłownikami gazowymi </t>
  </si>
  <si>
    <t>1.1.4.1.2</t>
  </si>
  <si>
    <t>Wykładziny z tworzyw sztucznych</t>
  </si>
  <si>
    <t>1.1.4.1.2.1</t>
  </si>
  <si>
    <t>Wylewka samopoziomujaca pod wykończenie posadzek z tworzyw sztucznych, grubości 5mm wraz z zagruntowaniem powierzchni</t>
  </si>
  <si>
    <t>1.1.4.1.2.2</t>
  </si>
  <si>
    <t>P-d1 - Wykończenie posadzki z wykładziny dywanowej w płytkach</t>
  </si>
  <si>
    <t>1.1.4.1.2.3</t>
  </si>
  <si>
    <t>P-w1 - Wykończenie posadzki z wykładziny winylowej plecionej w płytkach</t>
  </si>
  <si>
    <t>1.1.4.1.2.4</t>
  </si>
  <si>
    <t>C-a2/a3 - Cokół ze stali nierdzewnej szczotkowanej</t>
  </si>
  <si>
    <t>1.1.4.1.3</t>
  </si>
  <si>
    <t>Posadzki z płytek gresowych</t>
  </si>
  <si>
    <t>1.1.4.1.3.1</t>
  </si>
  <si>
    <t>P-C2 - Wykończenie posadzek z płytek gresowych barwionych w masie o wym. 120x260cm na zaprawie klejowej</t>
  </si>
  <si>
    <t>1.1.4.1.3.2</t>
  </si>
  <si>
    <t>P-C3 - Wykończenie posadzek z płytek gresowych barwionych w masie o wym. 120x120cm na zaprawie klejowej</t>
  </si>
  <si>
    <t>1.1.4.1.4</t>
  </si>
  <si>
    <t>Pozostałe prace wykończeniowe przy posadzkach</t>
  </si>
  <si>
    <t>1.1.4.1.4.1</t>
  </si>
  <si>
    <t>Profil systemowy kątowy (styk posadzek o rożnych wykończeniach)</t>
  </si>
  <si>
    <t>1.1.4.1.4.2</t>
  </si>
  <si>
    <t>Profil systemowy dylatacyjny</t>
  </si>
  <si>
    <t>1.1.4.2</t>
  </si>
  <si>
    <t>Wykonczenie sufitów</t>
  </si>
  <si>
    <t>1.1.4.2.1</t>
  </si>
  <si>
    <t>SF-m2B - Sufit podwieszany modułowy, panele o wymiarach 30x180cm - FOCUS E XL Ecophon</t>
  </si>
  <si>
    <t>1.1.4.2.2</t>
  </si>
  <si>
    <t>SF-m3 - Sufit podwieszany modułowy, panele o wymiarach 60x120cm - AMF Thermatex Acoustic, krawędź Tegular 15/90 Knauf</t>
  </si>
  <si>
    <t>1.1.4.2.3</t>
  </si>
  <si>
    <t>SF-g1/g2 - Sufit pełny z płyt kartonowo - gipsowych, sufit na podkonstrukcji systemowej, jednopoziomowej z profili CD60</t>
  </si>
  <si>
    <t>1.1.4.2.5</t>
  </si>
  <si>
    <t xml:space="preserve">SF-l1 - Sufit liniowy z liniowych paneli z wełny szklanej 120x4 w holu wejściowym i Sali spotkań </t>
  </si>
  <si>
    <t>1.1.4.2.6</t>
  </si>
  <si>
    <t xml:space="preserve">SF-l2 - Sufit liniowy z liniowych paneli z wełny szklanej 120x4 w holach windowych </t>
  </si>
  <si>
    <t>1.1.4.3</t>
  </si>
  <si>
    <t>Wykonczenie ścian</t>
  </si>
  <si>
    <t>1.1.4.3.1</t>
  </si>
  <si>
    <t>Tynki</t>
  </si>
  <si>
    <t>1.1.4.3.1.1</t>
  </si>
  <si>
    <t>WS- tn1 - Tynk cienkowarstwowy, wykonywany na ścianach żelbetowych i murowanych.
Wyrównanie powierzchni ściany „na gładko” przed malowaniem</t>
  </si>
  <si>
    <t>1.1.4.3.2</t>
  </si>
  <si>
    <t>Panele akustyczne i lamele</t>
  </si>
  <si>
    <t>1.1.4.3.2.1</t>
  </si>
  <si>
    <t>WS-a01 - Filcowe panele akustyczne ze wzorem, według rysunków detalicznych, wskazanych na widokach ścian. Panele z „frezowaniem”. Montowane za pomocą kleju kontaktowego do filcu</t>
  </si>
  <si>
    <t>1.1.4.3.2.2</t>
  </si>
  <si>
    <t>WS-a02 - Lamele ścienne w wykończeniu drewnianym lub „drewnopodobnym”. Lamele wykonywane z płyty meblowej trudnopalnej w wykończeniu z laminatu. Pomiędzy lamelami okładzina akustyczna filcowa w kolorze jasnoszarym.</t>
  </si>
  <si>
    <t>1.1.4.3.3</t>
  </si>
  <si>
    <t>Okladziny z laminatu</t>
  </si>
  <si>
    <t>1.1.4.3.3.1</t>
  </si>
  <si>
    <t>WS-pl01 - Wykończenie ścian laminatem imitujący drewno, okładzina ściany wykonana z płyty trudnozapalnej, oklejonej wysokociśnieniowym laminatem dekoracyjnym HPL</t>
  </si>
  <si>
    <t>1.1.4.3.3.2</t>
  </si>
  <si>
    <t>WS-pl03/04 - Wykończenie ścian laminatem wykończenie satyna, kolor NCS 500-N lub NCS 1000-N, okładzina ściany wykonana z płyty trudnozapalnej, oklejonej wysokociśnieniowym laminatem dekoracyjnym HPL</t>
  </si>
  <si>
    <t>1.1.4.3.4</t>
  </si>
  <si>
    <t>Tapety ścienne</t>
  </si>
  <si>
    <t>1.1.4.3.4.1</t>
  </si>
  <si>
    <t>WS-t20 - Wykończenie ścian tapetą z włókna szklanego, zebezpieczająca ściany w pomieszczeniach o dużym natężeniu ruchu</t>
  </si>
  <si>
    <t>1.1.4.3.4.2</t>
  </si>
  <si>
    <t>WS-t30 - Wykończenie ścian tapetą wodoodporną z biało-czarnym zdjęciem terminala. Tapeta wykonywana na wymiar (hole, kantyna)</t>
  </si>
  <si>
    <t>1.1.4.3.5</t>
  </si>
  <si>
    <t>Malowanie</t>
  </si>
  <si>
    <t>1.1.4.3.5.1</t>
  </si>
  <si>
    <t>WS- m02/m03 - Dwukrotne malowanie powierzchni wewnętrznych wodoorozcięczalną akrylową farbą wysokiej jakości LATEX SAMT 10 wraz z gruntowaniem powierzchni preparatem Tiefgrund TB oraz Haftgrund</t>
  </si>
  <si>
    <t>1.1.4.3.5.2</t>
  </si>
  <si>
    <t>WS- m04/m05/m06 - Dwukrotne malowanie powierzchni wewnętrznych wodoorozcięczalną akrylową farbą wysokiej jakości AMPHIBOLIN wraz z gruntowaniem powierzchni preparatem Capasol RapidGrund</t>
  </si>
  <si>
    <t>1.1.4.4</t>
  </si>
  <si>
    <t>Stolarka wewnętrzna</t>
  </si>
  <si>
    <t>1.1.4.4.1</t>
  </si>
  <si>
    <t>Ścianki aluminiowe</t>
  </si>
  <si>
    <t>1.1.4.4.1.2</t>
  </si>
  <si>
    <t>SW-s01F+G - Systemowa ściana aluminiowa z podwójnym szkleniem, bezszprosowa. Z grafiką mleczną na szkle</t>
  </si>
  <si>
    <t>1.1.4.4.1.3</t>
  </si>
  <si>
    <t>SW-s03 - Systemowa ściana aluminiowa z podwójnym szkleniem, bezszprosowa. Szklona szkłem przeziernym, bezpiecznym</t>
  </si>
  <si>
    <t>1.1.4.4.2</t>
  </si>
  <si>
    <t>Drzwi wewnętrzne</t>
  </si>
  <si>
    <t>1.1.4.4.2.1</t>
  </si>
  <si>
    <t>Drzwi D4 (przesyłki, kaski, kamizelki) - drzwi wewnętrzne jednoskrzydłowe o wymiarach 80x210cm, szczegóły wg zestawienia A462-F3-PW-A-Z-001-01_ZESTAWIENIE DRZWI</t>
  </si>
  <si>
    <t>1.1.4.4.2.2</t>
  </si>
  <si>
    <t>Drzwi S1 (00.T.01) - drzwi wewnętrzne jednoskrzydłowe EI60 o wymiarach 70x210cm, szczegóły wg zestawienia A462-F3-PW-A-Z-001-01_ZESTAWIENIE DRZWI</t>
  </si>
  <si>
    <t>1.1.4.4.2.3</t>
  </si>
  <si>
    <t>Drzwi S2 (00.T.02) - drzwi wewnętrzne jednoskrzydłowe EI60 o wymiarach 140x210cm, szczegóły wg zestawienia A462-F3-PW-A-Z-001-01_ZESTAWIENIE DRZWI</t>
  </si>
  <si>
    <t>1.1.4.4.2.4</t>
  </si>
  <si>
    <t>Drzwi V1a (00.K.03.R - sala spotkań) - drzwi wewnętrzne jednoskrzydłowe EW o wymiarach 90x260cm, szczegóły wg zestawienia A462-F3-PW-A-Z-001-01_ZESTAWIENIE DRZWI</t>
  </si>
  <si>
    <t>1.1.4.4.2.5</t>
  </si>
  <si>
    <t>Drzwi V2 (01.K.07, 01.S.10, 01.K.02.R) - drzwi wewnętrzne dwuskrzydłowe EW o wymiarach (90+35)x210cm, szczegóły wg zestawienia A462-F3-PW-A-Z-001-01_ZESTAWIENIE DRZWI</t>
  </si>
  <si>
    <t>1.1.4.4.2.6</t>
  </si>
  <si>
    <t>Drzwi V2 (01.K.05) - drzwi wewnętrzne dwuskrzydłowe EW o wymiarach (90+35)x210cm, szczegóły wg zestawienia A462-F3-PW-A-Z-001-01_ZESTAWIENIE DRZWI</t>
  </si>
  <si>
    <t>1.1.4.4.2.7</t>
  </si>
  <si>
    <t>Drzwi V3 (hol windowy) - drzwi wewnętrzne dwuskrzydłowe EW o wymiarach (90+35)x210cm, szczegóły wg zestawienia A462-F3-PW-A-Z-001-01_ZESTAWIENIE DRZWI</t>
  </si>
  <si>
    <t>1.1.4.4.2.8</t>
  </si>
  <si>
    <t>Drzwi V1 (01.B.01.R, 01.B.03.R, 01.B.05.R, 01.B.07.R) - drzwi wewnętrzne jednoskrzydłowe EW o wymiarach 90x260cm, szczegóły wg zestawienia A462-F3-PW-A-Z-001-01_ZESTAWIENIE DRZWI</t>
  </si>
  <si>
    <t>1.1.4.4.2.9</t>
  </si>
  <si>
    <t>Drzwi V1 (01.B.02.R, 01.B.04.R, 01.B.06.R) - drzwi wewnętrzne jednoskrzydłowe EW o wymiarach 90x260cm, szczegóły wg zestawienia A462-F3-PW-A-Z-001-01_ZESTAWIENIE DRZWI</t>
  </si>
  <si>
    <t>1.1.4.4.2.10</t>
  </si>
  <si>
    <t>Drzwi S1 (drzwi szachtowe) - drzwi wewnętrzne jednoskrzydłowe EI30 o wymiarach 102.5x160cm, szczegóły wg zestawienia A462-F3-PW-A-Z-001-01_ZESTAWIENIE DRZWI</t>
  </si>
  <si>
    <t>1.1.4.4.2.11</t>
  </si>
  <si>
    <t>Drzwi S1 (drzwi szachtowe) - drzwi wewnętrzne jednoskrzydłowe EI30 o wymiarach 75x160cm, szczegóły wg zestawienia A462-F3-PW-A-Z-001-01_ZESTAWIENIE DRZWI</t>
  </si>
  <si>
    <t>1.1.4.4.2.12</t>
  </si>
  <si>
    <t>Drzwi S1 (drzwi szachtowe) - drzwi wewnętrzne jednoskrzydłowe EI30 o wymiarach 70x210cm, szczegóły wg zestawienia A462-F3-PW-A-Z-001-01_ZESTAWIENIE DRZWI</t>
  </si>
  <si>
    <t>1.1.4.4.2.13</t>
  </si>
  <si>
    <t>Drzwi S2 (drzwi szachtowe) - drzwi wewnętrzne jednoskrzydłowe EI30 o wymiarach 140x210cm, szczegóły wg zestawienia A462-F3-PW-A-Z-001-01_ZESTAWIENIE DRZWI</t>
  </si>
  <si>
    <t>1.1.4.4.2.14</t>
  </si>
  <si>
    <t>Drzwi V2 (02.K.02.R) - drzwi wewnętrzne dwuskrzydłowe EW o wymiarach (90+35)x210cm, szczegóły wg zestawienia A462-F3-PW-A-Z-001-01_ZESTAWIENIE DRZWI</t>
  </si>
  <si>
    <t>1.1.4.4.2.15</t>
  </si>
  <si>
    <t>Drzwi V1 (02.B.01.R. 02.B.05.R, 02.B.06.R) - drzwi wewnętrzne jednoskrzydłowe EW o wymiarach 90x260cm, szczegóły wg zestawienia A462-F3-PW-A-Z-001-01_ZESTAWIENIE DRZWI</t>
  </si>
  <si>
    <t>1.1.4.4.2.16</t>
  </si>
  <si>
    <t>Drzwi V1 (02.B.02.R, 02.B.03.R, 02.B.04.R, 02.B.07.R) - drzwi wewnętrzne jednoskrzydłowe EW o wymiarach 90x260cm, szczegóły wg zestawienia A462-F3-PW-A-Z-001-01_ZESTAWIENIE DRZWI</t>
  </si>
  <si>
    <t>1.1.4.4.2.17</t>
  </si>
  <si>
    <t>1.1.4.4.2.18</t>
  </si>
  <si>
    <t>1.1.4.4.2.19</t>
  </si>
  <si>
    <t>1.1.4.4.2.20</t>
  </si>
  <si>
    <t>1.1.4.5</t>
  </si>
  <si>
    <t>Pozostałe prace montażowe wewnętrzne</t>
  </si>
  <si>
    <t>1.1.4.5.1</t>
  </si>
  <si>
    <t>P-ws1 - Wycieraczka systemowa wewnętrzna</t>
  </si>
  <si>
    <t>1.1.4.5.2</t>
  </si>
  <si>
    <t>SL-pw1 - Portale windowe w holu</t>
  </si>
  <si>
    <t>kpl.</t>
  </si>
  <si>
    <t>1.1.4.5.3</t>
  </si>
  <si>
    <t>SZ-r1 - Zasłony wewnętrzne Hunter Douglas Osłona DUETTE® TYP BB10</t>
  </si>
  <si>
    <t>m</t>
  </si>
  <si>
    <t>WYPOSAŻENIE I ZABUDOWY STAŁE</t>
  </si>
  <si>
    <t>1.1.5.1</t>
  </si>
  <si>
    <t>Meble i zabudowy stałe</t>
  </si>
  <si>
    <t>1.1.5.1.1</t>
  </si>
  <si>
    <t>MS-r01 - Mebel recepcyjny , szczeóły wg rys. ...</t>
  </si>
  <si>
    <t>1.1.5.1.2</t>
  </si>
  <si>
    <t>MS-d01 - Logo montowane na ścianie, szczegóły wg rys. ...</t>
  </si>
  <si>
    <t>1.1.5.2</t>
  </si>
  <si>
    <t>Pozostałe wyposażenie</t>
  </si>
  <si>
    <t>1.1.5.2.1</t>
  </si>
  <si>
    <t>OE-u2 - Ekran LCD, 65’’</t>
  </si>
  <si>
    <t>1.1.5.2.2</t>
  </si>
  <si>
    <t>OE-u3 - Ekran do projektora, sufitowy</t>
  </si>
  <si>
    <t>1.1.5.2.3</t>
  </si>
  <si>
    <t>OE-u4 - Projektor krótkoogniskowy, podwieszany do sufitu/stropu</t>
  </si>
  <si>
    <t>1.1.5.2.4</t>
  </si>
  <si>
    <t>OE-u6 - Drukarka A4</t>
  </si>
  <si>
    <t>WYKOŃCZENIE ZEWNĘTRZNE</t>
  </si>
  <si>
    <t>1.1.6.1</t>
  </si>
  <si>
    <t>Dach</t>
  </si>
  <si>
    <t>1.1.6.1.1</t>
  </si>
  <si>
    <t>Pokrycie dachowe</t>
  </si>
  <si>
    <t>1.1.6.1.1.1</t>
  </si>
  <si>
    <t>Hydroizolacja-papa modyfikowalna (SBS) dwie warstwy</t>
  </si>
  <si>
    <t>1.1.6.1.1.2</t>
  </si>
  <si>
    <t>Papa wierzchniego krycia na osnowie z tkaniny szklanej z asfaltu oksydowanego z wypełniaczem mineralnym (Produkt: GLASBIT G 200 s 42H)</t>
  </si>
  <si>
    <t>1.1.6.1.1.3</t>
  </si>
  <si>
    <t>Papa podkładowa podkładowa na osnowie poliestrowej (Produkt: ZDUNBIT PF)</t>
  </si>
  <si>
    <t>1.1.6.1.1.4</t>
  </si>
  <si>
    <t>Termoizolacja z płyt z wełny mineralnej, dwie warstwy gr. 35cm, spadki (w korytach gr. 20cm)</t>
  </si>
  <si>
    <t>1.1.6.1.1.5</t>
  </si>
  <si>
    <t>Paroizolacja z foli PE samoprzylepnej typu Henkel BT21 (Produkt: ROCKFOL SK 18234 II)</t>
  </si>
  <si>
    <t>1.1.6.1.1.6</t>
  </si>
  <si>
    <t>Nadlewka betonowa zbrojona siatką stalową wzmacniana ze spadkiem 3-6cm</t>
  </si>
  <si>
    <t>1.1.6.1.2</t>
  </si>
  <si>
    <t>Wykończenie attyk</t>
  </si>
  <si>
    <t>1.1.6.1.2.1</t>
  </si>
  <si>
    <t>Hydroizolacja-papa modyfikowalna (SBS) dwie warstwy - obróbki</t>
  </si>
  <si>
    <t>1.1.6.1.2.2</t>
  </si>
  <si>
    <t>Termoizolacja (pionowa) z płyt z wełny mineralnej gr. 10cm</t>
  </si>
  <si>
    <t>1.1.6.1.2.3</t>
  </si>
  <si>
    <t>Papa wierzchniego krycia na osnowie z tkaniny szklanej z asfaltu oksydowanego z wypełniaczem mineralnym (Produkt: GLASBIT G 200 s 42H) - obróbki</t>
  </si>
  <si>
    <t>1.1.6.1.2.4</t>
  </si>
  <si>
    <t>Papa podkładowa podkładowa na osnowie poliestrowej (Produkt: ZDUNBIT PF) - obróbki</t>
  </si>
  <si>
    <t>1.1.6.1.2.5</t>
  </si>
  <si>
    <t>Paroizolacja z foli PE samoprzylepnej typu Henkel BT21 (Produkt: ROCKFOL SK 18234 II) - obróbki</t>
  </si>
  <si>
    <t>1.1.6.1.2.6</t>
  </si>
  <si>
    <t>Termoizolacja pozioma z płyt z wełny mineralnej gr. 5cm</t>
  </si>
  <si>
    <t>1.1.6.1.2.7</t>
  </si>
  <si>
    <t xml:space="preserve">SZ-b1 - Obróbka blacharska attyki oraz połączenia belki z dachem istniejącym </t>
  </si>
  <si>
    <t>1.1.6.1.3</t>
  </si>
  <si>
    <t>Wykończenie kominu instalacyjnego</t>
  </si>
  <si>
    <t>1.1.6.1.3.1</t>
  </si>
  <si>
    <t>1.1.6.1.3.2</t>
  </si>
  <si>
    <t>Termoizolacja (pionowa) z płyt styropianowych EPS gr. 8cm (część dolna)</t>
  </si>
  <si>
    <t>1.1.6.1.3.3</t>
  </si>
  <si>
    <t>1.1.6.1.3.4</t>
  </si>
  <si>
    <t>1.1.6.1.3.5</t>
  </si>
  <si>
    <t>1.1.6.1.3.6</t>
  </si>
  <si>
    <t>Wykończenie ścian BSO - stryropian EPS gr. 10cm, wykończenie tynkiem zewnętrznym silikonowym na siatce</t>
  </si>
  <si>
    <t>1.1.6.1.4</t>
  </si>
  <si>
    <t>Pozostałe prace montażowe na dachu</t>
  </si>
  <si>
    <t>1.1.6.1.4.1</t>
  </si>
  <si>
    <t>SZ-e1 - Ściana z żaluzji elewacyjnych na podkonstrukcji systemowej; W ekranie należy przewidzieć montaż drzwi dostępowych o wymiarze dostosowanym do podziałów. Wys. 3,40m
Minimalny wymiar, to 80 x 200cm</t>
  </si>
  <si>
    <t>1.1.6.1.4.2</t>
  </si>
  <si>
    <t>SZ-l1 - Szyld główny. Logotyp podświetlany z LOGO „Baltic Hub”</t>
  </si>
  <si>
    <t>1.1.6.2</t>
  </si>
  <si>
    <t>Wykończenie ścian zewnętrznych</t>
  </si>
  <si>
    <t>1.1.6.2.1</t>
  </si>
  <si>
    <t>Fasady szklane</t>
  </si>
  <si>
    <t>1.1.6.2.1.1</t>
  </si>
  <si>
    <t>SZ-s1/s3 - Fasada słupowo-ryglowa szklona szkłem przeziernym na całej wysokości kwater</t>
  </si>
  <si>
    <t>1.1.6.2.1.2</t>
  </si>
  <si>
    <t>SZ-s2 - Fasada słupowo-ryglowa na piętrach</t>
  </si>
  <si>
    <t>1.1.6.2.1.3</t>
  </si>
  <si>
    <t>SZ-s4 - Ściana okienna w systemie Masterline 8 na parterze wpięta w system ściany słupowo ryglowej</t>
  </si>
  <si>
    <t>1.1.6.2.2</t>
  </si>
  <si>
    <t>Elewacje</t>
  </si>
  <si>
    <t>1.1.6.2.2.1</t>
  </si>
  <si>
    <t>Elewacja BSO - izolacja z płyt z wełny mineralnej gr. 10cm, wykonczenie tynkiem silikatowym</t>
  </si>
  <si>
    <t>1.1.6.2.2.2</t>
  </si>
  <si>
    <t xml:space="preserve">SZ-a2 - Okładzina zewnętrzna z paneli kompozytowych Alucobond na narożnikach elewacji słupowo ryglowej, izolacja z wełny mineralnej gr. ... </t>
  </si>
  <si>
    <t>1.1.6.2.2.3</t>
  </si>
  <si>
    <t>Obróbka blacharska cokołu (izolacje ujęte w dziale Izolacje fundamentów)</t>
  </si>
  <si>
    <t>1.1.6.2.2.4</t>
  </si>
  <si>
    <t>SF-p2 - Podsufitka zewnętrzna szachtu pomiędzy budynkiem istniejącym a nowoprojektowaną rozbudową</t>
  </si>
  <si>
    <t>1.1.6.3</t>
  </si>
  <si>
    <t>Stolarka zewnętrzna</t>
  </si>
  <si>
    <t>1.1.6.3.1</t>
  </si>
  <si>
    <t>SZ-O1 - Okno obrotowe  145x170</t>
  </si>
  <si>
    <t>1.1.6.3.2</t>
  </si>
  <si>
    <t>SZ-O2- Okno obrotowe 162,5x170</t>
  </si>
  <si>
    <t>1.1.6.3.3</t>
  </si>
  <si>
    <t>Drzwi V2a - drzwi wewnętrzne przesuwne EW, szerokość przejścia do 250cm, szczegóły wg zestawienia A462-F3-PW-A-Z-001-01_ZESTAWIENIE DRZWI</t>
  </si>
  <si>
    <t>1.1.6.3.4</t>
  </si>
  <si>
    <t>Drzwi VZ (zewnętrzne do pomieszczenia) - drzwi zewnętrzne dwuskrzydłowe EW o wymiarach 2x100x260cm, szczegóły wg zestawienia A462-F3-PW-A-Z-001-01_ZESTAWIENIE DRZWI</t>
  </si>
  <si>
    <t>1.1.6.3.5</t>
  </si>
  <si>
    <t xml:space="preserve">SZ-p1 Parapety aluminiowe, szerokość 26 cm </t>
  </si>
  <si>
    <t>1.1.6.4</t>
  </si>
  <si>
    <t>Pozostałe prace montażowe zewnętrzne</t>
  </si>
  <si>
    <t>1.1.6.4.1</t>
  </si>
  <si>
    <t>SZ-z1 - Żaluzje zewnętrzne o przekroju eliptycznym. Montowane na częściach nieprzeziernych fasady</t>
  </si>
  <si>
    <t>1.1.6.5</t>
  </si>
  <si>
    <t>Odtworzenie nawierzchni wokół rozbudowy</t>
  </si>
  <si>
    <t>1.1.6.5.1</t>
  </si>
  <si>
    <t>Nawierzchnia z kostki betonowej (materiał z odzysku po rozbiórkach) na podsypce cementowo-piaskowej gr. 3cm</t>
  </si>
  <si>
    <t>1.1.6.5.2</t>
  </si>
  <si>
    <t>Podbudowa zasadnicza - mieszkanka niezwiązana z kruszywem C 90/3</t>
  </si>
  <si>
    <t>j.m.</t>
  </si>
  <si>
    <t>1.1.6.5.3</t>
  </si>
  <si>
    <t>Ława betonowa zwykła</t>
  </si>
  <si>
    <t>1.1.6.5.4</t>
  </si>
  <si>
    <t>Obrzeża betonowe niskie na podsypce cementowo - piaskowej</t>
  </si>
  <si>
    <t>KONTENER STAŁY</t>
  </si>
  <si>
    <t>1.2.1</t>
  </si>
  <si>
    <t>Dostawa i montaż konterenera (wykończony wewnętrzne i zewnętrzne zgodnie z rys. ..., montaż wyposażenia po stronie Inwestora)</t>
  </si>
  <si>
    <t>1.2.2</t>
  </si>
  <si>
    <t>Dostawa i montaż podestu/rampy przy wejściu wraz z barierkami (montaż docelowy)</t>
  </si>
  <si>
    <t>1.2.3</t>
  </si>
  <si>
    <t>Wykonanie stałego fundamentu pod kontener</t>
  </si>
  <si>
    <t xml:space="preserve">WARTOŚĆ NETTO RAZEM </t>
  </si>
  <si>
    <t xml:space="preserve">BRANŻA ELEKTRYCZNA </t>
  </si>
  <si>
    <t>RELOKACJA WYPOSAŻENIA ELEKTRYCZNEGO</t>
  </si>
  <si>
    <t>2.1.1.1.1</t>
  </si>
  <si>
    <t>Przeniesienie instalacji elektrycznej do kontenera tymczasowego</t>
  </si>
  <si>
    <t>kpl</t>
  </si>
  <si>
    <t>INSTALACJE ELEKTRYCZNE</t>
  </si>
  <si>
    <t>2.1.2.1</t>
  </si>
  <si>
    <t>Instalacja uziemiająca</t>
  </si>
  <si>
    <t>2.1.2.1.1</t>
  </si>
  <si>
    <t>Montaż uziomu powierzchniowego w wykopie o głębokości do 0.8 m w gruncie kat.III FeZN 30x4</t>
  </si>
  <si>
    <t>2.1.2.1.2</t>
  </si>
  <si>
    <t>Układanie bednarki uziemiającej w pionie FeZn 30x4</t>
  </si>
  <si>
    <t>2.1.2.1.3</t>
  </si>
  <si>
    <t>Łączenie przewodów uziemiających przez spawanie</t>
  </si>
  <si>
    <t>2.1.2.1.4</t>
  </si>
  <si>
    <t>Badania i pomiary instalacji uziemiającej (pierwszy pomiar)</t>
  </si>
  <si>
    <t>2.1.2.1.5</t>
  </si>
  <si>
    <t>Badania i pomiary instalacji uziemiającej (każdy następny pomiar)</t>
  </si>
  <si>
    <t>2.1.2.2</t>
  </si>
  <si>
    <t>Instalacja odgromowa</t>
  </si>
  <si>
    <t>2.1.2.2.2</t>
  </si>
  <si>
    <t>Maszt odgromowy na dachu-Maszt odgromowy 2m izolowany</t>
  </si>
  <si>
    <t>2.1.2.2.3</t>
  </si>
  <si>
    <t>Przewody odgromowe poziome pręt FeZn fi 8 wsporniki obsadz</t>
  </si>
  <si>
    <t>2.1.2.2.4</t>
  </si>
  <si>
    <t>Przewody odgromowe poziome pręt wysokonapieciowy fi 8 wsporniki obsadz</t>
  </si>
  <si>
    <t>2.1.2.2.5</t>
  </si>
  <si>
    <t>Przebudowa instalacji odgrmowej</t>
  </si>
  <si>
    <t>2.1.2.3</t>
  </si>
  <si>
    <t>Trasy kablowe</t>
  </si>
  <si>
    <t>2.1.2.3.1</t>
  </si>
  <si>
    <t>Osadzenie w podłożu kołków metalowych kotwiących</t>
  </si>
  <si>
    <t>2.1.2.3.2</t>
  </si>
  <si>
    <t>Przykręcenie konstrukcji wsporczych o masie do 2kg do gotowego podłoża - 2 mocowania KE100</t>
  </si>
  <si>
    <t>szt</t>
  </si>
  <si>
    <t>2.1.2.3.3</t>
  </si>
  <si>
    <t>Przykręcanie do gotowych otworów korytek o szerokości do 100mm - Koryto kablowe KE-100H60</t>
  </si>
  <si>
    <t>2.1.2.3.4</t>
  </si>
  <si>
    <t>Przykręcenie konstrukcji wsporczych o masie do 2kg do gotowego podłoża - 2 mocowania KE-100</t>
  </si>
  <si>
    <t>2.1.2.3.5</t>
  </si>
  <si>
    <t>Przykręcanie do gotowych otworów korytek o szerokości do 100mm - Koryto kablowe KE-100 dach</t>
  </si>
  <si>
    <t>2.1.2.3.6</t>
  </si>
  <si>
    <t>Pokrywy o szerokości do 100 mm przykręcane pokrywy KE100</t>
  </si>
  <si>
    <t>2.1.2.3.7</t>
  </si>
  <si>
    <t>Przykręcenie konstrukcji wsporczych o masie do 2kg do gotowego podłoża - 2 mocowania KE-200</t>
  </si>
  <si>
    <t>2.1.2.3.8</t>
  </si>
  <si>
    <t>Korytka o szerokości do 200 mm przykręcane do gotowych otworów Koryto kablowe KE-200H60</t>
  </si>
  <si>
    <t>2.1.2.3.9</t>
  </si>
  <si>
    <t>Przykręcenie konstrukcji wsporczych o masie do 2kg do gotowego podłoża - 2 mocowania KT100</t>
  </si>
  <si>
    <t>2.1.2.3.10</t>
  </si>
  <si>
    <t>Przykręcanie do gotowych otworów korytek o szerokości do 100mm - Koryto kablowe KT-100H60</t>
  </si>
  <si>
    <t>2.1.2.3.11</t>
  </si>
  <si>
    <t>Przykręcenie konstrukcji wsporczych o masie do 2kg do gotowego podłoża - 2 mocowania KT-200</t>
  </si>
  <si>
    <t>2.1.2.3.12</t>
  </si>
  <si>
    <t>Korytka o szerokości do 200 mm przykręcane do gotowych otworów Koryto kablowe KT-200H60</t>
  </si>
  <si>
    <t>2.1.2.3.13</t>
  </si>
  <si>
    <t>Przykręcenie konstrukcji wsporczych o masie do 2kg do gotowego podłoża - 2 mocowania KT-400</t>
  </si>
  <si>
    <t>2.1.2.3.14</t>
  </si>
  <si>
    <t>Korytka o szerokości do 200 mm przykręcane do gotowych otworów Koryto kablowe KT-400H60</t>
  </si>
  <si>
    <t>2.1.2.3.15</t>
  </si>
  <si>
    <t>Kanał podłogowy tehalit.UK n-komorowy, o szerokości 190mm i wysokości 38mm, dwie komory o szerokości 75mm i 115mm</t>
  </si>
  <si>
    <t>2.1.2.3.16</t>
  </si>
  <si>
    <t>Kanał podłogowy tehalit.UK n-komorowy, o szerokości 240mm i wysokości 38mm, trzy komory o szerokości 85mm, 70mm i 85mm</t>
  </si>
  <si>
    <t>2.1.2.3.17</t>
  </si>
  <si>
    <t>Kanał podłogowy tehalit.UK n-komorowy, o szerokości 340mm i wysokości 38mm, trzy komory o szerokości 115mm, 110mm i 115mm</t>
  </si>
  <si>
    <t>2.1.2.3.18</t>
  </si>
  <si>
    <t>Wycięcie w posadzce i odtworzenie</t>
  </si>
  <si>
    <t>2.1.2.3.19</t>
  </si>
  <si>
    <t>Rury winidurowe o śr.do 25mm uk adane n.t.</t>
  </si>
  <si>
    <t>2.1.2.3.20</t>
  </si>
  <si>
    <t>Rury winidurowe o śr.do 40 mm uk adane n.t.</t>
  </si>
  <si>
    <t>2.1.2.3.21</t>
  </si>
  <si>
    <t>Rury winidurowe o śr.do 50 mm uk adane n.t.</t>
  </si>
  <si>
    <t>2.1.2.3.22</t>
  </si>
  <si>
    <t>Kopanie koparkami podsiębiernymi rowów dla kabli o głębokości do 0.8 m i szer. dna do 0.4 m w gruncie kat. III-IV</t>
  </si>
  <si>
    <t>2.1.2.3.23</t>
  </si>
  <si>
    <t>Nasypanie warstwy piasku grubości 0.1 m na dno rowu kablowego o szer.do 0.4 m</t>
  </si>
  <si>
    <t>2.1.2.3.24</t>
  </si>
  <si>
    <t>Mechaniczne zasypywanie rowów dla kabli o głębokości do 0,8 m i szer. dna do 0.4 m w gruncie kat. III-IV</t>
  </si>
  <si>
    <t>2.1.2.3.25</t>
  </si>
  <si>
    <t>Zagęszczenie nasypów ubijakami mechanicznymi; grunty spoiste kat. III-IV</t>
  </si>
  <si>
    <t>2.1.2.3.26</t>
  </si>
  <si>
    <t>Kanał Tehalit</t>
  </si>
  <si>
    <t>2.1.2.4</t>
  </si>
  <si>
    <t>Kable i przewody</t>
  </si>
  <si>
    <t>2.1.2.4.1</t>
  </si>
  <si>
    <t>Układanie kabli o masie do 0,5kg/m w budynkach, budowlach lub na estakadach bez mocowania -WLZ do Twej N2XH 5x6</t>
  </si>
  <si>
    <t>2.1.2.4.2</t>
  </si>
  <si>
    <t>Układanie kabli o masie do 0,5kg/m w budynkach, budowlach lub na estakadach bez mocowania -WLZ od MWS do MWS3 YKY 5x70</t>
  </si>
  <si>
    <t>2.1.2.4.3</t>
  </si>
  <si>
    <t>Przewody kabelkowe typu LgYżo 4 mm2</t>
  </si>
  <si>
    <t>2.1.2.4.4</t>
  </si>
  <si>
    <t>Układanie kabli o masie do 0,5kg/m w budynkach, budowlach lub na estakadach bez mocowania - Kabel N2XH 3x1,5mm2</t>
  </si>
  <si>
    <t>2.1.2.4.5</t>
  </si>
  <si>
    <t>Układanie kabli o masie do 0,5kg/m w budynkach, budowlach lub na estakadach bez mocowania - N2XH 5x6</t>
  </si>
  <si>
    <t>2.1.2.4.6</t>
  </si>
  <si>
    <t>Układanie kabli o masie do 0,5kg/m w budynkach, budowlach lub na estakadach bez mocowania - Kabel N2XH 2x1,5mm2</t>
  </si>
  <si>
    <t>2.1.2.4.7</t>
  </si>
  <si>
    <t>Układanie kabli o masie do 0,5kg/m w budynkach, budowlach lub na estakadach bez mocowania - Kabel N2XH 3x2,5mm2</t>
  </si>
  <si>
    <t>2.1.2.4.8</t>
  </si>
  <si>
    <t>Układanie kabli o masie do 0,5kg/m w budynkach, budowlach lub na estakadach bez mocowania YKY 3x1.5mm2</t>
  </si>
  <si>
    <t>2.1.2.4.9</t>
  </si>
  <si>
    <t>Układanie kabli o masie do 0,5kg/m w budynkach, budowlach lub na estakadach bez mocowania YKY 3x2.5mm2</t>
  </si>
  <si>
    <t>2.1.2.4.10</t>
  </si>
  <si>
    <t>Układanie kabli o masie do 0,5kg/m w budynkach, budowlach lub na estakadach bez mocowania YKY 5x10mm2</t>
  </si>
  <si>
    <t>2.1.2.4.11</t>
  </si>
  <si>
    <t>Układanie kabli o masie do 0,5kg/m w budynkach, budowlach lub na estakadach bez mocowania YKY 5x4mm2</t>
  </si>
  <si>
    <t>2.1.2.4.12</t>
  </si>
  <si>
    <t>Układanie kabli o masie do 0,5kg/m w budynkach, budowlach lub na estakadach bez mocowania YKY 5x2,6mm2</t>
  </si>
  <si>
    <t>2.1.2.4.13</t>
  </si>
  <si>
    <t>Układanie kabli o masie do 0,5kg/m w budynkach, budowlach lub na estakadach bez mocowania YKY 3x4mm2</t>
  </si>
  <si>
    <t>2.1.2.4.14</t>
  </si>
  <si>
    <t>Dostawa i montaż przewód monitoringu</t>
  </si>
  <si>
    <t>2.1.2.4.15</t>
  </si>
  <si>
    <t>Sprawdzenie i pomiar 3-fazowego obwodu elektrycznego niskiego napięcia</t>
  </si>
  <si>
    <t>pomiar</t>
  </si>
  <si>
    <t>2.1.2.4.16</t>
  </si>
  <si>
    <t>Sprawdzenie i pomiar 1-fazowego obwodu elektrycznego niskiego napięcia</t>
  </si>
  <si>
    <t>2.1.2.5</t>
  </si>
  <si>
    <t>Fotowoltaika</t>
  </si>
  <si>
    <t>2.1.2.5.1</t>
  </si>
  <si>
    <t>Dostawa i montaż  Panele fotowoltaiczne 450W</t>
  </si>
  <si>
    <t>2.1.2.5.2</t>
  </si>
  <si>
    <t>Dostawa i montaż  Konstrukcja pod fotowoltaikę</t>
  </si>
  <si>
    <t>2.1.2.5.3</t>
  </si>
  <si>
    <t>Uszczelnienie gazo i wodoszczelne</t>
  </si>
  <si>
    <t>2.1.2.5.4</t>
  </si>
  <si>
    <t>Dostawa i montaż Falownik 4kW</t>
  </si>
  <si>
    <t>2.1.2.5.5</t>
  </si>
  <si>
    <t>Dostawa i montaż Rozdzilnica RPV AC</t>
  </si>
  <si>
    <t>2.1.2.5.6</t>
  </si>
  <si>
    <t>Dostawa i montaż Rozdzilnica DC</t>
  </si>
  <si>
    <t>2.1.2.5.7</t>
  </si>
  <si>
    <t>Pomiary rozdzielnic prądu zmiennego lub stałego niskiego napięcia do 20 pól</t>
  </si>
  <si>
    <t>2.1.2.5.8</t>
  </si>
  <si>
    <t>Dostawa i montaż przewód solarny fi6</t>
  </si>
  <si>
    <t>2.1.2.5.9</t>
  </si>
  <si>
    <t>Uzgodnienienie z Energetyką</t>
  </si>
  <si>
    <t>2.1.2.6</t>
  </si>
  <si>
    <t>Oświetlenie podstawowe</t>
  </si>
  <si>
    <t>2.1.2.6.1</t>
  </si>
  <si>
    <t>Dostawa i montaż C3 CAPS SD60 LED 545lm 6W 36D 3000K DALI</t>
  </si>
  <si>
    <t>2.1.2.6.2</t>
  </si>
  <si>
    <t>Dostawa i montaż C4 CAPS SD60 LED 545lm 6W 60D 3000K DALI</t>
  </si>
  <si>
    <t>2.1.2.6.3</t>
  </si>
  <si>
    <t>Dostawa i montaż D1 DL 170 LED 20W 90D 3000K</t>
  </si>
  <si>
    <t>2.1.2.6.4</t>
  </si>
  <si>
    <t>Dostawa i montaż D2 DL 50 LV LED 2W 30D, IP67 3000K DALI</t>
  </si>
  <si>
    <t>2.1.2.6.5</t>
  </si>
  <si>
    <t>Dostawa i montaż L1 STAX 100 LED 13W 60D honeycomb UGR&lt;16 3000K DALI</t>
  </si>
  <si>
    <t>2.1.2.6.6</t>
  </si>
  <si>
    <t>Dostawa i montaż L1A STAX 100 LED 8W 60D honeycomb UGR&lt;14 3000K DALI</t>
  </si>
  <si>
    <t>2.1.2.6.7</t>
  </si>
  <si>
    <t>Dostawa i montaż Z1 NELLY WHITE TW LED 15W 80D UGR&lt;16 3000K DALI</t>
  </si>
  <si>
    <t>2.1.2.6.8</t>
  </si>
  <si>
    <t>Dostawa i montaż Z2A NFRA 2x8 lenses 2x1290lm 2x12W L=1400mm 3000K UGR&lt;19 DALI</t>
  </si>
  <si>
    <t>2.1.2.6.9</t>
  </si>
  <si>
    <t>Pomiar natężenia oświetlenia wnętrz na wyznaczonych punktach pomiarowych płaszczyzny roboczej - pomiar pierwszy</t>
  </si>
  <si>
    <t>punkt</t>
  </si>
  <si>
    <t>2.1.2.6.10</t>
  </si>
  <si>
    <t>Pomiar natężenia oświetlenia wnętrz na wyznaczonych punktach pomiarowych płaszczyzny roboczej - każdy następny pomiar w pomieszczeniu</t>
  </si>
  <si>
    <t>2.1.2.7</t>
  </si>
  <si>
    <t>Oświetlenie awaryjne</t>
  </si>
  <si>
    <t>2.1.2.7.1</t>
  </si>
  <si>
    <t>Dostawa i montaż QP31 AXP PREMIUM/LiFePO4 460lm 1h RU RW2 SE IP65/20 dostropowy,</t>
  </si>
  <si>
    <t>2.1.2.7.2</t>
  </si>
  <si>
    <t>Dostawa i montaż QP63 AXP PREMIUM/LiFePO4 785lm 1h RU RW2 SE IP65/20 dostropowy,</t>
  </si>
  <si>
    <t>2.1.2.7.3</t>
  </si>
  <si>
    <t>Dostawa i montaż ON30+T OUTDOOR LED PREMIUM/LiFePO4 460lm 1h RU SE IP66 naścienny,</t>
  </si>
  <si>
    <t>2.1.2.7.4</t>
  </si>
  <si>
    <t>Dostawa i montaż Y5 ARROW N PREMIUM/LiFePO4 1h RU RW2 SA IP40 naścienny/nastropowy,</t>
  </si>
  <si>
    <t>2.1.2.7.5</t>
  </si>
  <si>
    <t>Dostawa i montaż AN3S AWEX ARROW N PREMIUM/LiFePO4 365lm 1h RU RW2 SE IP40, zwieszana</t>
  </si>
  <si>
    <t>2.1.2.7.6</t>
  </si>
  <si>
    <t>2.1.2.7.7</t>
  </si>
  <si>
    <t>2.1.2.8</t>
  </si>
  <si>
    <t>Osprzęt</t>
  </si>
  <si>
    <t>2.1.2.8.1</t>
  </si>
  <si>
    <t>Przygotowanie podłoża pod osprzęt instalacyjny mocowany na zaprawie cementowej lub gipsowej - wykonanie ślepych otworów w podłożu ceg- lanym</t>
  </si>
  <si>
    <t>2.1.2.8.2</t>
  </si>
  <si>
    <t>Puszki instalacyjne podtynkowe pojedyncze o śr.do 60 mm</t>
  </si>
  <si>
    <t>2.1.2.8.3</t>
  </si>
  <si>
    <t>Dostawa i montaż Gniazda pojedyncze IP20</t>
  </si>
  <si>
    <t>2.1.2.8.4</t>
  </si>
  <si>
    <t>Dostawa i montaż Helvar 321D2 Multisensor (DALI-2)</t>
  </si>
  <si>
    <t>2.1.2.8.5</t>
  </si>
  <si>
    <t>Dostawa i montaż Helvar 320D2 PIR DALI-2</t>
  </si>
  <si>
    <t>2.1.2.8.6</t>
  </si>
  <si>
    <t>Dostawa i montaż Floorbox typu B: 4xRJ45, 2x230V, 3x230Vd komputerowe</t>
  </si>
  <si>
    <t>2.1.2.8.7</t>
  </si>
  <si>
    <t>2.1.2.8.8</t>
  </si>
  <si>
    <t>Dostawa i montaż Helvar przekaźnik ON/OFF 1-no kanałowy DALI 492</t>
  </si>
  <si>
    <t>2.1.2.8.9</t>
  </si>
  <si>
    <t>Dostawa i montażHelvar 950 Lighting Router DALI</t>
  </si>
  <si>
    <t>2.1.2.8.10</t>
  </si>
  <si>
    <t>Dostawa i montaż Helvar panel dotykowy 7' ST7-W</t>
  </si>
  <si>
    <t>2.1.2.8.11</t>
  </si>
  <si>
    <t>Dostawa i montaż Helvar 135WD2 Panel 7-mio przyciskowy (DALI-2) + Helvar 230S Ramka pojedyńcza</t>
  </si>
  <si>
    <t>2.1.2.8.12</t>
  </si>
  <si>
    <t>Dostawa i montaż przycisku PWP</t>
  </si>
  <si>
    <t>2.1.2.8.13</t>
  </si>
  <si>
    <t>Dostawa i montaż łączniki i przyciski jednobiegunowe podtynkowe w puszce instalacyjnej-Wyłącznik 1 bieg ip20 p.t</t>
  </si>
  <si>
    <t>2.1.2.8.14</t>
  </si>
  <si>
    <t>Dostawa i montaż Floorbox typu C: F4xRJ45, 1x230Vd komputerowe, 1x230Vh (Harting)</t>
  </si>
  <si>
    <t>2.1.2.8.15</t>
  </si>
  <si>
    <t>Dostawa i montaż puszka rewizyjna kanału podłogowego, tehalit.UD 428x428mm</t>
  </si>
  <si>
    <t>2.1.2.9</t>
  </si>
  <si>
    <t>Przejścia ogniowe</t>
  </si>
  <si>
    <t>2.1.2.9.1</t>
  </si>
  <si>
    <t>INSTALACJE TELETCHNICZNE</t>
  </si>
  <si>
    <t>2.1.3.1</t>
  </si>
  <si>
    <t>SSP</t>
  </si>
  <si>
    <t>2.1.3.1.1</t>
  </si>
  <si>
    <t>Montaż czujek pożarowych - izotopowa lub optyczna dymu-CUBUS MTD 533X</t>
  </si>
  <si>
    <t>2.1.3.1.2</t>
  </si>
  <si>
    <t>Montaż gniazd pożarowych</t>
  </si>
  <si>
    <t>2.1.3.1.3</t>
  </si>
  <si>
    <t>Montaż dodatkowych urządzeń i elementów SAP - wskaźnik zadziałania BX-UPI</t>
  </si>
  <si>
    <t>2.1.3.1.4</t>
  </si>
  <si>
    <t>Montaż ręcznych ostrzegaczy pożaru - przycisk typu adresowego MCP545X-1RPL</t>
  </si>
  <si>
    <t>2.1.3.1.5</t>
  </si>
  <si>
    <t>Sygnalziator SA-K7</t>
  </si>
  <si>
    <t>2.1.3.1.6</t>
  </si>
  <si>
    <t>Montaż modułu adresowego sterującego do 8 wejść/wyjść Moduł BX-OI2</t>
  </si>
  <si>
    <t>2.1.3.1.7</t>
  </si>
  <si>
    <t>Montaż modułu adresowego sterującego do 8 wejść/wyjść Moduł BX-O1</t>
  </si>
  <si>
    <t>2.1.3.1.8</t>
  </si>
  <si>
    <t>Montaż modułu adresowego sterującego do 8 wejść/wyjść Moduł BX-REL4</t>
  </si>
  <si>
    <t>2.1.3.1.9</t>
  </si>
  <si>
    <t>Przewody kabelkowe o łącznym przekroju żył do 7.5 mm2 układane n.t. na betonie - Przewód uniepalniony pętli typ HTKSH 1x2x0,8</t>
  </si>
  <si>
    <t>2.1.3.1.10</t>
  </si>
  <si>
    <t>Przewody kabelkowe o łącznym przekroju żył do 7.5 mm2 układane n.t. na betonie YnTKSYekw 1x2x0,8</t>
  </si>
  <si>
    <t>2.1.3.1.11</t>
  </si>
  <si>
    <t>Rury winidurowe o śr.do 20 mm uk adane n.t.</t>
  </si>
  <si>
    <t>2.1.3.1.12</t>
  </si>
  <si>
    <t>Przewody kabelkowe o łącznym przekroju żył do 7.5 mm2 układane n.t. na betonie - Przewód HDGS 2x1,5</t>
  </si>
  <si>
    <t>2.1.3.1.13</t>
  </si>
  <si>
    <t>Puszki PIP</t>
  </si>
  <si>
    <t>2.1.3.1.14</t>
  </si>
  <si>
    <t>Uruchomienie systemu ssp</t>
  </si>
  <si>
    <t>2.1.3.2</t>
  </si>
  <si>
    <t>KD</t>
  </si>
  <si>
    <t>2.1.3.2.1</t>
  </si>
  <si>
    <t>Montaż elementów systemu kontroli dostępu czytnik identyfikujący Access reader HID HID iCLASS SE R10</t>
  </si>
  <si>
    <t>2.1.3.2.2</t>
  </si>
  <si>
    <t>Montaż elementów systemu kontroli dostępu czytnik identyfikujący Access reader HID HID iCLASS SE RK40</t>
  </si>
  <si>
    <t>2.1.3.2.3</t>
  </si>
  <si>
    <t>Montaż elementów FR1500-WP</t>
  </si>
  <si>
    <t>2.1.3.2.4</t>
  </si>
  <si>
    <t>Montaż Tripodów</t>
  </si>
  <si>
    <t>2.1.3.2.5</t>
  </si>
  <si>
    <t>Montaż detektorów</t>
  </si>
  <si>
    <t>2.1.3.2.6</t>
  </si>
  <si>
    <t>Demontaż i montaż Tripodów w kontenerze tymczasowym</t>
  </si>
  <si>
    <t>2.1.3.2.7</t>
  </si>
  <si>
    <t>Demontaż i montaż detektoró w kontenerze tymczasowym</t>
  </si>
  <si>
    <t>2.1.3.2.8</t>
  </si>
  <si>
    <t>Montaż elementów systemu kontroli dostępu - kontroler (sterownik) dla 4 drzwiowy</t>
  </si>
  <si>
    <t>2.1.3.2.9</t>
  </si>
  <si>
    <t>Dostawa i montaż Zasilacz do KD</t>
  </si>
  <si>
    <t>2.1.3.2.10</t>
  </si>
  <si>
    <t>Montaż przycisku ewakuacyjnego</t>
  </si>
  <si>
    <t>2.1.3.2.11</t>
  </si>
  <si>
    <t>Instalowanie przycisku wyjścia natynkowy</t>
  </si>
  <si>
    <t>2.1.3.2.12</t>
  </si>
  <si>
    <t xml:space="preserve">Podłaczenie kontraktron </t>
  </si>
  <si>
    <t>2.1.3.2.13</t>
  </si>
  <si>
    <t>Dostawa i montaż Przewód LSOH kat. 6</t>
  </si>
  <si>
    <t>2.1.3.2.14</t>
  </si>
  <si>
    <t>2.1.3.2.15</t>
  </si>
  <si>
    <t>Przewody kabelkowe o łącznym przekroju żył do 7.5 mm2 układane n.t. na betonie - Przewód uniepalniony typ HTKSH 1x2x1</t>
  </si>
  <si>
    <t>2.1.3.2.16</t>
  </si>
  <si>
    <t>Przewody kabelkowe o łącznym przekroju żył do 7.5 mm2 układane n.t. na betonie - Przewód uniepalniony typ HTKSH 1x2x0,5</t>
  </si>
  <si>
    <t>2.1.3.2.17</t>
  </si>
  <si>
    <t>Przewody kabelkowe o łącznym przekroju żył do 7.5 mm2 układane n.t. na betonie - Przewód uniepalniony typ HTKSH 1x2x2</t>
  </si>
  <si>
    <t>2.1.3.2.18</t>
  </si>
  <si>
    <t>Montaż sygnalziatora</t>
  </si>
  <si>
    <t>2.1.3.2.19</t>
  </si>
  <si>
    <t>Testowanie i uruchomienie systemu</t>
  </si>
  <si>
    <t>2.1.3.3</t>
  </si>
  <si>
    <t>CCTV</t>
  </si>
  <si>
    <t>2.1.3.3.1</t>
  </si>
  <si>
    <t>Dostawa i montaż Switch</t>
  </si>
  <si>
    <t>2.1.3.3.2</t>
  </si>
  <si>
    <t>Dostawa i montaż Rejestrator do 32 kamer</t>
  </si>
  <si>
    <t>2.1.3.3.3</t>
  </si>
  <si>
    <t>Dostawa i montaż Kamera kopułkowa</t>
  </si>
  <si>
    <t>2.1.3.3.4</t>
  </si>
  <si>
    <t>2.1.3.3.5</t>
  </si>
  <si>
    <t>2.1.3.3.6</t>
  </si>
  <si>
    <t>Dostawa i montaż Gniazdo internetowe 1xRJ45</t>
  </si>
  <si>
    <t>2.1.3.3.7</t>
  </si>
  <si>
    <t>2.1.3.3.8</t>
  </si>
  <si>
    <t>2.1.3.3.9</t>
  </si>
  <si>
    <t>Uruchomienie linii transmisji wizji systemu TVU</t>
  </si>
  <si>
    <t>2.1.3.3.10</t>
  </si>
  <si>
    <t>Wykonanie pomiarów torów transmisyjnych - pierwsza linia</t>
  </si>
  <si>
    <t>Wykonanie pomiarów torów transmisyjnych - każda następna linia</t>
  </si>
  <si>
    <t>Dostawa i montaż Stanowisko operatorskie</t>
  </si>
  <si>
    <t>Uruchomienie</t>
  </si>
  <si>
    <t>2.1.3.4</t>
  </si>
  <si>
    <t>LAN</t>
  </si>
  <si>
    <t>2.1.3.4.1</t>
  </si>
  <si>
    <t>Dostawa i montaż  szaf LAN</t>
  </si>
  <si>
    <t>2.1.3.4.2</t>
  </si>
  <si>
    <t>Dostawa i montaż Access point</t>
  </si>
  <si>
    <t>2.1.3.4.3</t>
  </si>
  <si>
    <t>2.1.3.4.4</t>
  </si>
  <si>
    <t>2.1.3.4.5</t>
  </si>
  <si>
    <t>2.1.3.4.6</t>
  </si>
  <si>
    <t>Gniazdo internetowe 2xRJ45</t>
  </si>
  <si>
    <t>2.1.3.4.7</t>
  </si>
  <si>
    <t>2.1.3.4.8</t>
  </si>
  <si>
    <t>2.1.3.4.9</t>
  </si>
  <si>
    <t>Dostawa i montaż Gniazdo HDMI</t>
  </si>
  <si>
    <t>2.1.3.4.10</t>
  </si>
  <si>
    <t>Dostawa i montaż  Przewód LSOH kat. 6</t>
  </si>
  <si>
    <t>2.1.3.4.11</t>
  </si>
  <si>
    <t>2.1.3.4.12</t>
  </si>
  <si>
    <t>2.1.3.6</t>
  </si>
  <si>
    <t>2.1.3.6.1</t>
  </si>
  <si>
    <t>BMS</t>
  </si>
  <si>
    <t>2.1.4.1</t>
  </si>
  <si>
    <t>Dostawa i montaż RM.N14W14</t>
  </si>
  <si>
    <t>2.1.4.2</t>
  </si>
  <si>
    <t>2.1.4.3</t>
  </si>
  <si>
    <t>Programowanie</t>
  </si>
  <si>
    <t>2.1.4.4</t>
  </si>
  <si>
    <t>Okablowanie</t>
  </si>
  <si>
    <t xml:space="preserve">BRANŻA SANITARNA </t>
  </si>
  <si>
    <t>BRANŻA SANITARNA  - BUDYNEK</t>
  </si>
  <si>
    <t>INSTALACJA CENTRANEGO OGRZEWANIA</t>
  </si>
  <si>
    <t>3.1.1.1</t>
  </si>
  <si>
    <t>Kurtyna powietrzna Rosenberg typu DAM ECM 2000 A bez nagrzewnicy elektrycznej. Parametry: 0,264 kW, 230 V, 50 Hz. Pozostale parametry zgodnie z projektem</t>
  </si>
  <si>
    <t>INSTALACJA FREONOWA (VRF + agregaty do chłodnic w centralach)</t>
  </si>
  <si>
    <t>3.1.2.1</t>
  </si>
  <si>
    <t>Urządzenia - montaż</t>
  </si>
  <si>
    <t>3.1.2.1.1</t>
  </si>
  <si>
    <t>Jednostka zewnętrzna, inwerterowa typ REMA20A. Parametry: chłodzenie : 47 kW, grzanie 31,6 kW (VRF układ 3) - montaż</t>
  </si>
  <si>
    <t>3.1.2.1.2</t>
  </si>
  <si>
    <t>Jednostka wewnętrzna, inwerterowa, wersja kanałowa typ FXDA10A + sterownik - montaż</t>
  </si>
  <si>
    <t>3.1.2.1.3</t>
  </si>
  <si>
    <t>Jednostka wewnętrzna, inwerterowa, wersja kanałowa typ FXDA15A + sterownik - montaż</t>
  </si>
  <si>
    <t>3.1.2.1.4</t>
  </si>
  <si>
    <t>Jednostka wewnętrzna, inwerterowa, wersja kanałowa typ FXDA25A + sterownik - montaż</t>
  </si>
  <si>
    <t>3.1.2.1.5</t>
  </si>
  <si>
    <t>Jednostka wewnętrzna, inwerterowa, wersja kanałowa typ FXD402A + sterownik - montaż</t>
  </si>
  <si>
    <t>3.1.2.1.6</t>
  </si>
  <si>
    <t>Jednostka wewnętrzna, inwerterowa, wersja kanałowa typ FXDA50A + sterownik - montaż</t>
  </si>
  <si>
    <t>3.1.2.1.7</t>
  </si>
  <si>
    <t>Dostawa urządzeń klimatyzacji VRF układu 3</t>
  </si>
  <si>
    <t>3.1.2.1.8</t>
  </si>
  <si>
    <t>Jednostka zewnętrzna centrali N14W14 typ RXYSA6AY1, chłodzenie : 15,9 kW</t>
  </si>
  <si>
    <t>3.1.2.1.9</t>
  </si>
  <si>
    <t>Zawory elektromagnetyczne na zasilaniu i powrocie do wymiennika w centrali</t>
  </si>
  <si>
    <t>3.1.2.2</t>
  </si>
  <si>
    <t>Rury</t>
  </si>
  <si>
    <t>3.1.2.2.1</t>
  </si>
  <si>
    <t>Rury miedziane dn 6,35mm wraz z kształtkami i elemntami montażowymi</t>
  </si>
  <si>
    <t>3.1.2.2.2</t>
  </si>
  <si>
    <t>Rury miedziane dn 9,52mm wraz z kształtkami i elemntami montażowymi</t>
  </si>
  <si>
    <t>3.1.2.2.3</t>
  </si>
  <si>
    <t>Rury miedziane dn 12,7mm wraz z kształtkami i elemntami montażowymi</t>
  </si>
  <si>
    <t>3.1.2.2.4</t>
  </si>
  <si>
    <t>Rury miedziane dn 15,9mm wraz z kształtkami i elemntami montażowymi</t>
  </si>
  <si>
    <t>3.1.2.2.5</t>
  </si>
  <si>
    <t>Rury miedziane dn 19,1mm wraz z kształtkami i elemntami montażowymi</t>
  </si>
  <si>
    <t>3.1.2.2.6</t>
  </si>
  <si>
    <t>Rury miedziane dn 22,2mm wraz z kształtkami i elemntami montażowymi</t>
  </si>
  <si>
    <t>3.1.2.2.7</t>
  </si>
  <si>
    <t>Rury miedziane dn 28,6mm wraz z kształtkami i elemntami montażowymi</t>
  </si>
  <si>
    <t>3.1.2.2.8</t>
  </si>
  <si>
    <t>Rurociąg miedziany preizolowany do instalacji freonowych 15,9 mm wraz z izolacją kauczukową 20mm typu AF/Armaleflex. Rurki układane w korytku elektrycznym.</t>
  </si>
  <si>
    <t>3.1.2.2.9</t>
  </si>
  <si>
    <t>Rurociąg miedziany preizolowany do instalacji freonowych 9,5 mm wraz z izolacją kauczukową 18mm typu AF/Armaleflex. Rurki układane w korytku elektrycznym.</t>
  </si>
  <si>
    <t>3.1.2.2.10</t>
  </si>
  <si>
    <t>Płaszcze ochronne z blachy stalowej rurociągi o śr. zew. do 55 mm</t>
  </si>
  <si>
    <t>3.1.2.3</t>
  </si>
  <si>
    <t>Izolacje</t>
  </si>
  <si>
    <t>3.1.2.3.1</t>
  </si>
  <si>
    <t>Izolacja kauczukowa gr 13mm dla rury dn 6mm</t>
  </si>
  <si>
    <t>3.1.2.3.2</t>
  </si>
  <si>
    <t>Izolacja kauczukowa gr 13mm dla rury dn 9mm</t>
  </si>
  <si>
    <t>3.1.2.3.3</t>
  </si>
  <si>
    <t>Izolacja kauczukowa gr 13mm dla rury dn 12mm</t>
  </si>
  <si>
    <t>3.1.2.3.4</t>
  </si>
  <si>
    <t>Izolacja kauczukowa gr 13mm dla rury dn 15mm</t>
  </si>
  <si>
    <t>3.1.2.3.5</t>
  </si>
  <si>
    <t>Izolacja kauczukowa gr 13mm dla rury dn 19mm</t>
  </si>
  <si>
    <t>3.1.2.3.6</t>
  </si>
  <si>
    <t>Izolacja kauczukowa gr 13mm dla rury dn 22mm</t>
  </si>
  <si>
    <t>3.1.2.3.7</t>
  </si>
  <si>
    <t>Izolacja kauczukowa gr 13mm dla rury dn 28mm</t>
  </si>
  <si>
    <t>3.1.2.3.8</t>
  </si>
  <si>
    <t>3.1.2.4</t>
  </si>
  <si>
    <t xml:space="preserve">Przedmuchanie azotem, próba szczelności, napełnienie instalacji </t>
  </si>
  <si>
    <t>3.1.2.4.1</t>
  </si>
  <si>
    <t>Przedmuchanie azotem urządzeń i instal.chłodniczych freonowych o wydaj. 1.0 tys.kcal/h</t>
  </si>
  <si>
    <t>3.1.2.4.2</t>
  </si>
  <si>
    <t>Próba szczelności urządzeń i instal.obiegu freonu itp. o wydaj. 1.0 tys.kcal/h</t>
  </si>
  <si>
    <t>3.1.2.4.3</t>
  </si>
  <si>
    <t>Napełnienie urządzeń i instalacji obiegu freonu i podobnych czynnikow - czynnikiem chłodniczym - wydajność 1.0 tys.kcal/h</t>
  </si>
  <si>
    <t>3.1.2.4.4</t>
  </si>
  <si>
    <t>Uruchomienie i uzyskanie niskich temperatur - wydajność 1.0 tys.kcal/h</t>
  </si>
  <si>
    <t>3.1.2.4.5</t>
  </si>
  <si>
    <t>Taca ociekowa</t>
  </si>
  <si>
    <t>3.1.2.4.6</t>
  </si>
  <si>
    <t>Kabel grzewczy do tacki ociekowej</t>
  </si>
  <si>
    <t>3.1.2.4.7</t>
  </si>
  <si>
    <t>Przewód komunikacyjny 5x1,5mm2</t>
  </si>
  <si>
    <t>3.1.2.4.8</t>
  </si>
  <si>
    <t>Łapki pod jednostki zewnętrzne</t>
  </si>
  <si>
    <t>3.1.2.5</t>
  </si>
  <si>
    <t>Roboty budowlane - przejścia p.poż</t>
  </si>
  <si>
    <t>3.1.2.5.1</t>
  </si>
  <si>
    <t>Przejście p.poż dn 9-28mm - opaska ognioochronna</t>
  </si>
  <si>
    <t>INSTALACJA CIEŁA TECHNOLOGICZNEGO</t>
  </si>
  <si>
    <t>3.1.3.1</t>
  </si>
  <si>
    <t>Rurociągi w instalacjach c.o. stalowe bez szwu dn 25mm wg PN 80/H-74219 z atestem producenta i świadectwem odbioru Zetom, łączone przez spawanie</t>
  </si>
  <si>
    <t>3.1.3.2</t>
  </si>
  <si>
    <t>Czyszczenie przez szczotkowanie mechaniczne do drugiego stopnia czystości rurociągów o śr.zewn.do 57 mm (stan wyjściowy powierzchni B)</t>
  </si>
  <si>
    <t>3.1.3.3</t>
  </si>
  <si>
    <t>Odtłuszczanie rurociągów</t>
  </si>
  <si>
    <t>3.1.3.4</t>
  </si>
  <si>
    <t>Malowanie pędzlem farbami do gruntowania epoksydowymi rurociągów o śr.zewn.do 57 mm</t>
  </si>
  <si>
    <t>3.1.3.5</t>
  </si>
  <si>
    <t>Malowanie pędzlem farbami nawierzchniowymi i emaliami ftalowymi rurociągów o śr.zewn.do 57 mm</t>
  </si>
  <si>
    <t>3.1.3.6</t>
  </si>
  <si>
    <t>Izolacja rur stalowych dn 25mm otulinami z wełny mineralnej w płaszczu z folii aluminiowej typ Rockwool 800 o grubości 25mm</t>
  </si>
  <si>
    <t>3.1.3.7</t>
  </si>
  <si>
    <t>Płaszcze ochronne z blachy aluminiowej rurociągi o śr. zew. do 55 mm</t>
  </si>
  <si>
    <t>3.1.3.8</t>
  </si>
  <si>
    <t>Próby szczelności instalacji c.o.</t>
  </si>
  <si>
    <t>3.1.3.9</t>
  </si>
  <si>
    <t>Płukanie instalacji c.o</t>
  </si>
  <si>
    <t>3.1.3.10</t>
  </si>
  <si>
    <t>Zawór zwrotny Zetkama fig 275 dn 25mm, PN 10, t = 100°C</t>
  </si>
  <si>
    <t>3.1.3.11</t>
  </si>
  <si>
    <t>Zawór odcinający gwintowany VALVEX z półśrubunkiem dn 25mm, PN 10, t = 100°C</t>
  </si>
  <si>
    <t>3.1.3.12</t>
  </si>
  <si>
    <t>Zawór odcinający z nastawą wstępną dn 25mm Honeywell Kombi 2+</t>
  </si>
  <si>
    <t>3.1.3.13</t>
  </si>
  <si>
    <t>Zawór regulacyjny trójdrogowy Honeywell DR 25 GMLA mieszający z siłownikiem VMM - 20</t>
  </si>
  <si>
    <t>3.1.3.14</t>
  </si>
  <si>
    <t>Fitr siatkowy Zetkama fig 821 dn 25mm o parametrach: kvs 14,7, PN 16, tmax = 160°C</t>
  </si>
  <si>
    <t>3.1.3.15</t>
  </si>
  <si>
    <t>Odpowietrznik automatyczny dn 15 mm</t>
  </si>
  <si>
    <t>3.1.3.16</t>
  </si>
  <si>
    <t>Zawór czerpalny ze złączką do węża dn 20mm</t>
  </si>
  <si>
    <t>3.1.3.17</t>
  </si>
  <si>
    <t>Pompa cyrkulacyjna Wilo, Yonos MAXO 25/0,5-7 dla nagrzewnicy centali N14W14 wraz z niezbędnymi materiałami uszczelniającymi i montażowymi. Parametry zgodne z projektem</t>
  </si>
  <si>
    <t>3.1.3.18</t>
  </si>
  <si>
    <t>Termometr o zakresie 0 do 100 st C.</t>
  </si>
  <si>
    <t>3.1.3.19</t>
  </si>
  <si>
    <t>Manometr tarczowy o średnicy tarczy 10 cm i zakresi 1-10 atm</t>
  </si>
  <si>
    <t>3.1.3.20</t>
  </si>
  <si>
    <t>Opaska ognioochronna CP-648-S z elastyczną masą uszczelniającą typ CFS-S ACR dla rury stalowej dn 25mm</t>
  </si>
  <si>
    <t>INSTALACJA WODOCIĄGOWA</t>
  </si>
  <si>
    <t>3.1.4.1</t>
  </si>
  <si>
    <t>Rury PE-RT  (Uni Pipe Plus) PN16 dn 25x2,5mm do instalacji wody zimnej o połaczeniach systemowych wraz z elementami montażowymi, rurami ochronnymi, punktami stałymi i mocowaniem</t>
  </si>
  <si>
    <t>3.1.4.2</t>
  </si>
  <si>
    <t>Izolacja z elastycznej pianki elastomerycznej na bazie syntetycznego kauczuku gr 13mm dla rury dn 25mm</t>
  </si>
  <si>
    <t>3.1.4.3</t>
  </si>
  <si>
    <t>Izolacja z elastycznej pianki elastomerycznej na bazie syntetycznego kauczuku gr 100mm dla rury dn 25mm (na dachu)</t>
  </si>
  <si>
    <t>3.1.4.4</t>
  </si>
  <si>
    <t xml:space="preserve">Płaszcz ochronnym z blachy stalowej ocynkowanej o grubości min. 0,5mm. </t>
  </si>
  <si>
    <t>3.1.4.5</t>
  </si>
  <si>
    <t>Kable grzewcze na wodzie zimnej do nawilżaczy (dach) wraz z pozostałymi elementami   - kabel DEVIpipequard 10 cięty na długość - 10m  - termostat Devireg 330 -10+10'C - 1 szt  - element montażowy ZPKS-KZ - 1 szt  - taśma Al. 50mmx45m - 1 szt  - naklejka ostrzegawcza, paczka 20szt - 1 op</t>
  </si>
  <si>
    <t>3.1.4.6</t>
  </si>
  <si>
    <t>Zawór kulowy z dźwignią 1 2100 0X Herz dn 20mm</t>
  </si>
  <si>
    <t>3.1.4.7</t>
  </si>
  <si>
    <t>Próba szczelności instalacji wodociągowych z rur z tworzyw sztucznych w budynkach mieszkalnych (rurociąg o śr. do 63 mm)</t>
  </si>
  <si>
    <t>3.1.4.8</t>
  </si>
  <si>
    <t>Płukanie instalacji wodociągowej w budynkach mieszkalnych</t>
  </si>
  <si>
    <t>3.1.4.9</t>
  </si>
  <si>
    <t>Opaska ognioochronna CP-648-S z elastyczną masą uszczelniającą typ CFS-S ACR dn 25mm</t>
  </si>
  <si>
    <t>INSTALACJA HYDRANTOWA</t>
  </si>
  <si>
    <t>3.1.5.1</t>
  </si>
  <si>
    <t>Przeniesienie zestawu przyłącza wodociągowego poza słup</t>
  </si>
  <si>
    <t>3.1.5.2</t>
  </si>
  <si>
    <t>Rozkucie posadzki</t>
  </si>
  <si>
    <t>3.1.5.3</t>
  </si>
  <si>
    <t>Demontaż rury 63x5,8 PE100</t>
  </si>
  <si>
    <t>3.1.5.4</t>
  </si>
  <si>
    <t>Rurociągi w instalacjach wodociągowych o śr.nomin. 50 mm stalowe ocynkow.o połącz.gwintow., na ścianach w bud.niemieszkalnych</t>
  </si>
  <si>
    <t>3.1.5.5</t>
  </si>
  <si>
    <t>3.1.5.6</t>
  </si>
  <si>
    <t>Próba szczelności instalacji wodociągowych z rur żeliwnych, stalowych i miedzianych w budynkach mieszkalnych (rurociąg o śr. do 65 mm)</t>
  </si>
  <si>
    <t>3.1.5.7</t>
  </si>
  <si>
    <t>Izolacja otuliną kauczukową gr 13mm dla rury stalowej dn 50mm</t>
  </si>
  <si>
    <t>3.1.5.8</t>
  </si>
  <si>
    <t>Opaska ognioochronna CP-648-S z elastyczną masą uszczelniającą typ CFS-S ACR dn 50mm (przejście ściana zewnętrzna)</t>
  </si>
  <si>
    <t>3.1.5.9</t>
  </si>
  <si>
    <t>Rura osłonowa stalowa dn 100mm (przejscie przez ścianę zewnętrzną)</t>
  </si>
  <si>
    <t>KANALIZACJA</t>
  </si>
  <si>
    <t>3.1.6.1</t>
  </si>
  <si>
    <t>Instalacja odprowadzenia skroplin</t>
  </si>
  <si>
    <t>3.1.6.1.1</t>
  </si>
  <si>
    <t>Rury Nibco PVC-U dn 80mm do instalacji skroplin o połaczeniach systemowych wraz z elementami montażowymi. rurami ochronnymi. punktami stałymi i mocowaniem</t>
  </si>
  <si>
    <t>3.1.6.1.2</t>
  </si>
  <si>
    <t>Rury Nibco PVC-Udn 50mm do instalacji skroplin o połaczeniach systemowych wraz z elementami montażowymi. rurami ochronnymi. punktami stałymi i mocowaniem</t>
  </si>
  <si>
    <t>3.1.6.1.3</t>
  </si>
  <si>
    <t>Rury Nibco PVC-U dn 40mm do instalacji skroplin o połaczeniach systemowych wraz z elementami montażowymi. rurami ochronnymi. punktami stałymi i mocowaniem</t>
  </si>
  <si>
    <t>3.1.6.1.4</t>
  </si>
  <si>
    <t>Rury Nibco PVC-U dn 32mm do instalacji skroplin o połaczeniach systemowych wraz z elementami montażowymi. rurami ochronnymi. punktami stałymi i mocowaniem</t>
  </si>
  <si>
    <t>3.1.6.1.5</t>
  </si>
  <si>
    <t>Rury Nibco PVC-U dn 25mm do instalacji skroplin o połaczeniach systemowych wraz z elementami montażowymi. rurami ochronnymi. punktami stałymi i mocowaniem</t>
  </si>
  <si>
    <t>3.1.6.1.6</t>
  </si>
  <si>
    <t>Syfon suchy Purus do odprowadzania skroplin do zabudowy poziomej. Blokada zapachów poprzez wkład z membrany (dn 32)</t>
  </si>
  <si>
    <t>3.1.6.1.7</t>
  </si>
  <si>
    <t>Syfon suchy Purus do odprowadzania skroplin do zabudowy poziomej. Blokada zapachów poprzez wkład z membrany (dn 40)</t>
  </si>
  <si>
    <t>3.1.6.1.8</t>
  </si>
  <si>
    <t>Syfon kondensacyjny Hutterer-lechnerdn 50mm do odprowadzania skroplin do zabudowy poziomej. Z zaworem zwrotnym, czyszczakiem, z zamknięciem wodnym</t>
  </si>
  <si>
    <t>3.1.6.1.9</t>
  </si>
  <si>
    <t>Opaska ognioochronna CP-648-S z elastyczną masą uszczelniającą typ CFS-S ACR na rure dn 90mm</t>
  </si>
  <si>
    <t>3.1.6.1.10</t>
  </si>
  <si>
    <t>Opaska ognioochronna CP-648-S z elastyczną masą uszczelniającą typ CFS-S ACR na rure dn 50mm</t>
  </si>
  <si>
    <t>3.1.6.1.11</t>
  </si>
  <si>
    <t>Opaska ognioochronna CP-648-S z elastyczną masą uszczelniającą typ CFS-S ACR na rure dn 40mm</t>
  </si>
  <si>
    <t>3.1.6.1.12</t>
  </si>
  <si>
    <t>Opaska ognioochronna CP-648-S z elastyczną masą uszczelniającą typ CFS-S ACR na rure dn 32mm</t>
  </si>
  <si>
    <t>3.1.6.1.13</t>
  </si>
  <si>
    <t>Opaska ognioochronna CP-648-S z elastyczną masą uszczelniającą typ CFS-S ACR na rure dn 25mm</t>
  </si>
  <si>
    <t>3.1.6.2</t>
  </si>
  <si>
    <t>Demontaże</t>
  </si>
  <si>
    <t>3.1.6.2.1</t>
  </si>
  <si>
    <t>Demontaż rurociągu z PP o śr. 160mm (kanalizacja deszczowa)</t>
  </si>
  <si>
    <t>3.1.6.3</t>
  </si>
  <si>
    <t>Kanalizacja deszczowa podcisnieniowa</t>
  </si>
  <si>
    <t>3.1.6.3.1</t>
  </si>
  <si>
    <t>Dostawa i montaż kanalizacji deszczowej podcisnieniowej (wpust Pluvia DN56, kołnierz Geberit Pluvia do pokryć bitumicznych i przewodów)</t>
  </si>
  <si>
    <t>3.1.6.3.2</t>
  </si>
  <si>
    <t>Przejścia p.poż dla przewodów z rur niepalnych dn 50mm  w ścianie i w stropie. Masa ogniochronna PROMASTOP-Coating + wełna mineralna</t>
  </si>
  <si>
    <t>3.1.6.3.3</t>
  </si>
  <si>
    <t>Dostawa i montaż kanalizacji deszczowej podcisnieniowej (elementy należące do przebudowy wymagane do wykonania w rozbudowie)</t>
  </si>
  <si>
    <t>3.1.6.3.4</t>
  </si>
  <si>
    <t>Rura osłonowa stalowa dn 300mm (elementy należące do przebudowy wymagane do wykonania w rozbudowie)</t>
  </si>
  <si>
    <t>3.1.6.3.5</t>
  </si>
  <si>
    <t>Przejścia p.poż dla przewodów z rur niepalnych dn 50mm  w ścianie i w stropie. Masa ogniochronna PROMASTOP-Coating + wełna mineralna (elementy należące do przebudowy wymagane do wykonania w rozbudowie)</t>
  </si>
  <si>
    <t>3.1.6.3.6</t>
  </si>
  <si>
    <t>Łańcuch uszczelniający ŁU-5. Przejście szczelne przewodu przechodzącego w płycie fundamntowej zabezpieczający przes przenikaniem cieczy, wilgoci i gazów. .
Przewód PVC160, fi otworu 224mm</t>
  </si>
  <si>
    <t>WENTYLACJA MECHANICZNA</t>
  </si>
  <si>
    <t>3.1.7.1</t>
  </si>
  <si>
    <t>Demontaże -kanały do demontażu przy rozbudowie</t>
  </si>
  <si>
    <t>3.1.7.1.1</t>
  </si>
  <si>
    <t>Demontaż kanałów SPIRO wraz z osprzetem</t>
  </si>
  <si>
    <t>3.1.7.2</t>
  </si>
  <si>
    <t>Kanały</t>
  </si>
  <si>
    <t>3.1.7.2.1</t>
  </si>
  <si>
    <t>Przewody wentylacyjne z blachy stalowej,kolowe,typ S(Spiro) dn 250 mm - udzial kształtek do 35 %</t>
  </si>
  <si>
    <t>3.1.7.2.2</t>
  </si>
  <si>
    <t>Przewody wentylacyjne z blachy stalowej,kolowe,typ S(Spiro) dn 200 mm - udzial kształtek do 35 %</t>
  </si>
  <si>
    <t>3.1.7.2.3</t>
  </si>
  <si>
    <t>Przewody wentylacyjne z blachy stalowej,kolowe,typ S(Spiro) dn 160 mm - udzial kształtek do 35 %</t>
  </si>
  <si>
    <t>3.1.7.2.4</t>
  </si>
  <si>
    <t>Przewody wentylacyjne z blachy stalowej,kolowe,typ S(Spiro) dn 125 mm - udzial kształtek do 35 %</t>
  </si>
  <si>
    <t>3.1.7.2.5</t>
  </si>
  <si>
    <t>Przewody wentylacyjne z blachy stalowej,kolowe,typ S(Spiro) dn 100 mm - udzial kształtek do 35 %</t>
  </si>
  <si>
    <t>3.1.7.2.6</t>
  </si>
  <si>
    <t>Przewody wentylacyjne z blachy stalowej,prostokątne,typ A/II o obwodzie do 4400 mm - udział kształtek do 65 %</t>
  </si>
  <si>
    <t>3.1.7.2.7</t>
  </si>
  <si>
    <t>Przewody wentylacyjne z blachy stalowej,prostokątne,typ A/I o obwodzie do 1800 mm - udział kształtek do 55 %</t>
  </si>
  <si>
    <t>3.1.7.2.8</t>
  </si>
  <si>
    <t>Przewody wentylacyjne z blachy stalowej,prostokątne,typ A/I o obwodzie do 1400 mm - udział kształtek do 55 %</t>
  </si>
  <si>
    <t>3.1.7.2.9</t>
  </si>
  <si>
    <t>Przewody wentylacyjne z blachy stalowej,prostokątne,typ A/I o obwodzie do 1000 mm - udział kształtek do 35 %</t>
  </si>
  <si>
    <t>3.1.7.2.10</t>
  </si>
  <si>
    <t>Kanał elastyczny flex aluminiowy dn 160mm z izolacją cieplną 30mm</t>
  </si>
  <si>
    <t>3.1.7.2.11</t>
  </si>
  <si>
    <t>Kanał elastyczny flex aluminiowy dn 200mm</t>
  </si>
  <si>
    <t>3.1.7.2.12</t>
  </si>
  <si>
    <t>Kanał elastyczny flex aluminiowy dn 160mm</t>
  </si>
  <si>
    <t>3.1.7.2.13</t>
  </si>
  <si>
    <t>Kanał elastyczny flex aluminiowy dn 100mm</t>
  </si>
  <si>
    <t>3.1.7.3</t>
  </si>
  <si>
    <t>3.1.7.3.1</t>
  </si>
  <si>
    <t>Izolacja wełną mineralna samoprzylepną gr 30mm</t>
  </si>
  <si>
    <t>3.1.7.3.2</t>
  </si>
  <si>
    <t>Izolacja wełną mineralna gr 80mm</t>
  </si>
  <si>
    <t>3.1.7.3.3</t>
  </si>
  <si>
    <t>Płaszcze ochronne z blachy stalowej</t>
  </si>
  <si>
    <t>3.1.7.4</t>
  </si>
  <si>
    <t>Osprzęt wentylacyjny</t>
  </si>
  <si>
    <t>3.1.7.4.1</t>
  </si>
  <si>
    <t>Tłumik akustyczny LOXMIDE SA-1100-480-500-4-20075-AB-O wraz z kompletem materiałów montażowych</t>
  </si>
  <si>
    <t>3.1.7.4.2</t>
  </si>
  <si>
    <t>Tłumik akustyczny LOXMIDE SA-1000-500-700-4-20050-AR-O wraz z kompletem materiałów montażowych</t>
  </si>
  <si>
    <t>3.1.7.4.3</t>
  </si>
  <si>
    <t>Tłumik akustyczny LOXMIDE SA-1000-500-600-4-20050-AR-O wraz z kompletem materiałów montażowych</t>
  </si>
  <si>
    <t>3.1.7.4.4</t>
  </si>
  <si>
    <t>Tłumik akustyczny LOXMIDE SA-1100-480-1000-4-20075-AB-O wraz z kompletem materiałów montażowych</t>
  </si>
  <si>
    <t>3.1.7.4.5</t>
  </si>
  <si>
    <t>Tłumik akustyczny LOXMIDE SA-800-500-1400-3-20067-AB-O wraz z kompletem materiałów montażowych</t>
  </si>
  <si>
    <t>3.1.7.4.6</t>
  </si>
  <si>
    <t>Regulator zmiennego wydatku TROX TVR-D Easy typ VAV dn 200mm wraz z siłownikiem i tłumikiem akustycznym.</t>
  </si>
  <si>
    <t>3.1.7.4.7</t>
  </si>
  <si>
    <t>Regulator stałego wydatku TROX VFL typ CAV dn 100mm</t>
  </si>
  <si>
    <t>3.1.7.4.8</t>
  </si>
  <si>
    <t>Regulator stałego wydatku TROX VFL typ CAV dn 125mm</t>
  </si>
  <si>
    <t>3.1.7.4.9</t>
  </si>
  <si>
    <t>Regulator stałego wydatku TROX VFL typ CAV dn 160mm</t>
  </si>
  <si>
    <t>3.1.7.4.10</t>
  </si>
  <si>
    <t>Regulator stałego wydatku TROX VFL typ CAV dn 200mm</t>
  </si>
  <si>
    <t>3.1.7.4.11</t>
  </si>
  <si>
    <t>Szczelina nieaktywna Loximide KLN-3/1100</t>
  </si>
  <si>
    <t>3.1.7.4.12</t>
  </si>
  <si>
    <t>Szczelina nieaktywna Loximide KLN-3/600</t>
  </si>
  <si>
    <t>3.1.7.4.13</t>
  </si>
  <si>
    <t>Szczelina nieaktywna Loximide KLN-3/900</t>
  </si>
  <si>
    <t>3.1.7.4.14</t>
  </si>
  <si>
    <t>Szczelina nieaktywna Loximide KLN-3/300</t>
  </si>
  <si>
    <t>3.1.7.4.15</t>
  </si>
  <si>
    <t>Szczelina nieaktywna Loximide KLN-3/1200</t>
  </si>
  <si>
    <t>3.1.7.4.16</t>
  </si>
  <si>
    <t>Szczelina nieaktywna Loximide KLN-3/700</t>
  </si>
  <si>
    <t>3.1.7.4.17</t>
  </si>
  <si>
    <t>Szczelina nieaktywna Loximide KLN-3/1000</t>
  </si>
  <si>
    <t>3.1.7.4.18</t>
  </si>
  <si>
    <t>Szczelina nieaktywna Loximide KLN-3/1500</t>
  </si>
  <si>
    <t>3.1.7.4.19</t>
  </si>
  <si>
    <t>Szczelina nieaktywna Loximide KLN-2/500</t>
  </si>
  <si>
    <t>3.1.7.4.20</t>
  </si>
  <si>
    <t>Nawiewnik 3-szczelinowy KLN-3/1200, wykonany z aluminium malowany na kolor uzgodniony z architektem, z wytłumioną poprzez zaizolowanie skrzynką przyłączeniową o wysokości 65cm z trzema króćcami o średnicy 160mm i kompletem materiałów montażowych.</t>
  </si>
  <si>
    <t>3.1.7.4.21</t>
  </si>
  <si>
    <t>Nawiewnik 3-szczelinowy KLN-3/1000, wykonany z aluminium malowany na kolor uzgodniony z architektem, z wytłumioną poprzez zaizolowanie skrzynką przyłączeniową o wysokości 65cm z trzema króćcami o średnicy 160mm i kompletem materiałów montażowych.</t>
  </si>
  <si>
    <t>3.1.7.4.22</t>
  </si>
  <si>
    <t>Nawiewnik 3-szczelinowy KLN-3/600, wykonany z aluminium malowany na kolor uzgodniony z architektem, z wytłumioną poprzez zaizolowanie skrzynką przyłączeniową o wysokości 65cm z trzema króćcami o średnicy 160mm i kompletem materiałów montażowych.</t>
  </si>
  <si>
    <t>3.1.7.4.23</t>
  </si>
  <si>
    <t>Nawiewnik 4-szczelinowy KLN-4/700, wykonany z aluminium malowany na kolor uzgodniony z architektem, z wytłumioną poprzez zaizolowanie skrzynką przyłączeniową o wysokości 65cm z trzema króćcami o średnicy 160mm i kompletem materiałów montażowych.</t>
  </si>
  <si>
    <t>3.1.7.4.24</t>
  </si>
  <si>
    <t>Nawiewnik 4-szczelinowy KLN-4/300, wykonany z aluminium malowany na kolor uzgodniony z architektem, z wytłumioną poprzez zaizolowanie skrzynką przyłączeniową o wysokości 65cm z trzema króćcami o średnicy 160mm i kompletem materiałów montażowych.</t>
  </si>
  <si>
    <t>3.1.7.4.25</t>
  </si>
  <si>
    <t>Nawiewnik 3-szczelinowy KLN-3/300, wykonany z aluminium malowany na kolor uzgodniony z architektem, z wytłumioną poprzez zaizolowanie skrzynką przyłączeniową o wysokości 65cm z trzema króćcami o średnicy 160mm i kompletem materiałów montażowych.</t>
  </si>
  <si>
    <t>3.1.7.4.26</t>
  </si>
  <si>
    <t>Nawiewnik 3-szczelinowy KLN-3/400, wykonany z aluminium malowany na kolor uzgodniony z architektem, z wytłumioną poprzez zaizolowanie skrzynką przyłączeniową o wysokości 65cm z trzema króćcami o średnicy 160mm i kompletem materiałów montażowych.</t>
  </si>
  <si>
    <t>3.1.7.4.27</t>
  </si>
  <si>
    <t>Nawiewnik 3-szczelinowy KLN-3/500, wykonany z aluminium malowany na kolor uzgodniony z architektem, z wytłumioną poprzez zaizolowanie skrzynką przyłączeniową o wysokości 65cm z trzema króćcami o średnicy 160mm i kompletem materiałów montażowych.</t>
  </si>
  <si>
    <t>3.1.7.4.28</t>
  </si>
  <si>
    <t>Nawiewnik 3-szczelinowy KLN-3/700, wykonany z aluminium malowany na kolor uzgodniony z architektem, z wytłumioną poprzez zaizolowanie skrzynką przyłączeniową o wysokości 65cm z trzema króćcami o średnicy 160mm i kompletem materiałów montażowych.</t>
  </si>
  <si>
    <t>3.1.7.4.29</t>
  </si>
  <si>
    <t>Nawiewnik 2-szczelinowy KLN-2/1000, wykonany z aluminium malowany na kolor uzgodniony z architektem, z wytłumioną poprzez zaizolowanie skrzynką przyłączeniową o wysokości 65cm z trzema króćcami o średnicy 160mm i kompletem materiałów montażowych.</t>
  </si>
  <si>
    <t>3.1.7.4.30</t>
  </si>
  <si>
    <t>Nawiewnik sufitowy Loximide DCN-160, wykonany z aluminium malowany na kolor uzgodniony z architektem, z wytłumioną poprzez zaizolowanie skrzynką przyłączeniową z jednym lub trzema króćcami o średnicy 160mm i kompletem materiałów montażowych</t>
  </si>
  <si>
    <t>3.1.7.4.31</t>
  </si>
  <si>
    <t>Nawiewnik sufitowy Loximide LMT 600x300, wykonany z aluminium malowany na kolor uzgodniony z architektem, z wytłumioną poprzez zaizolowanie skrzynką przyłączeniową z jednym lub trzema króćcami o średnicy 200mm i kompletem materiałów montażowych.</t>
  </si>
  <si>
    <t>3.1.7.4.32</t>
  </si>
  <si>
    <t>Nawiewnik sufitowy Loximide LMT 300x300, wykonany z aluminium malowany na kolor uzgodniony z architektem, z wytłumioną poprzez zaizolowanie skrzynką przyłączeniową z jednym lub trzema króćcami o średnicy 160mm i kompletem materiałów montażowych.</t>
  </si>
  <si>
    <t>3.1.7.4.33</t>
  </si>
  <si>
    <t>Nawiewnik sufitowy Loximide LMT 150x300, wykonany z aluminium malowany na kolor uzgodniony z architektem, z wytłumioną poprzez zaizolowanie skrzynką przyłączeniową z jednym lub trzema króćcami o średnicy 125mm i kompletem materiałów montażowych.</t>
  </si>
  <si>
    <t>3.1.7.4.34</t>
  </si>
  <si>
    <t>Nawiewnik sufitowy Loximide LMT 900x300, wykonany z aluminium malowany na kolor uzgodniony z architektem, z wytłumioną poprzez zaizolowanie skrzynką przyłączeniową z jednym lub trzema króćcami o średnicy 200mm i kompletem materiałów montażowych.</t>
  </si>
  <si>
    <t>3.1.7.4.35</t>
  </si>
  <si>
    <t>Nawiewnik sufitowy Loximide KQ2 330x330, wykonany z aluminium malowany na kolor uzgodniony z architektem, z wytłumioną poprzez zaizolowanie skrzynką przyłączeniową z jednym lub trzema króćcami o średnicy 200mm i kompletem materiałów montażowych.</t>
  </si>
  <si>
    <t>3.1.7.4.36</t>
  </si>
  <si>
    <t>Nawiewnik sufitowy Loximide DSO-200, wykonany z aluminium malowany na kolor uzgodniony z architektem, z wytłumioną poprzez zaizolowanie skrzynką przyłączeniową z jednym króćcem o średnicy 200mm i kompletem materiałów montażowych</t>
  </si>
  <si>
    <t>3.1.7.4.37</t>
  </si>
  <si>
    <t>Nawiewnik sufitowy Loximide  KU9-100, wykonany z aluminium malowany na kolor RAL9010, z wytłumioną poprzez zaizolowanie skrzynką przyłączeniową z jednym króćcem o średnicy 100mm i kompletem materiałów montażowych.</t>
  </si>
  <si>
    <t>3.1.7.4.38</t>
  </si>
  <si>
    <t>Króciec osiatkowany 400x200mm</t>
  </si>
  <si>
    <t>3.1.7.4.39</t>
  </si>
  <si>
    <t>Króciec osiatkowany 300x200mm</t>
  </si>
  <si>
    <t>3.1.7.4.40</t>
  </si>
  <si>
    <t>Czerpnia ścienna 800x600mm</t>
  </si>
  <si>
    <t>3.1.7.4.41</t>
  </si>
  <si>
    <t>Wyrzutnia ścienna 800x600mm</t>
  </si>
  <si>
    <t>3.1.7.4.42</t>
  </si>
  <si>
    <t>Przepustnica 300x100mm</t>
  </si>
  <si>
    <t>3.1.7.4.43</t>
  </si>
  <si>
    <t>Przepustnica 250x200mm</t>
  </si>
  <si>
    <t>3.1.7.4.44</t>
  </si>
  <si>
    <t>Przepustnica 300x200mm</t>
  </si>
  <si>
    <t>3.1.7.5</t>
  </si>
  <si>
    <t>Urzadzenia</t>
  </si>
  <si>
    <t>3.1.7.5.1</t>
  </si>
  <si>
    <t>Centrala wentylacyjna N14W14 nawiewno-wywiewna KLIMOR EVO-S 0400 w wykonaniu dachowym z rotorowym odzyskiem ciepła. Nawiew: 3000m3/h, dPstat=450Pa. Wywiew: 3000m3/h, dPstat=450Pa  wraz z nawilżaczem parowym elektrodowym typ STM.HFMG.ASM 15 . Pozostałe parametry i wyposażenie zgodne z projektem.</t>
  </si>
  <si>
    <t>3.1.7.6</t>
  </si>
  <si>
    <t>Próby, uruchomienie i regulacja instalacji</t>
  </si>
  <si>
    <t>3.1.7.6.1</t>
  </si>
  <si>
    <t>Uruchomienie central i okablowanie central</t>
  </si>
  <si>
    <t>3.1.7.6.2</t>
  </si>
  <si>
    <t>Protokoły z pomiarów. regulacja</t>
  </si>
  <si>
    <t>3.1.7.6.3</t>
  </si>
  <si>
    <t>Rewizje na kanałach wentylacyjnych umożliwiające okresowe czyszczenie instalacji.</t>
  </si>
  <si>
    <r>
      <rPr>
        <b/>
        <sz val="12"/>
        <rFont val="Arial "/>
        <charset val="238"/>
      </rPr>
      <t>ZESTAWIENIE ELEMENTÓW CENY OFERTOWEJ (Arkusz nr 4) - BRANŻA SANITARNA</t>
    </r>
    <r>
      <rPr>
        <b/>
        <sz val="13"/>
        <rFont val="Arial "/>
        <charset val="238"/>
      </rPr>
      <t xml:space="preserve">
</t>
    </r>
    <r>
      <rPr>
        <sz val="10"/>
        <rFont val="Arial "/>
        <charset val="238"/>
      </rPr>
      <t>Baltic Hub w Gdańsku - ROZBUDOWA</t>
    </r>
  </si>
  <si>
    <r>
      <rPr>
        <b/>
        <sz val="12"/>
        <rFont val="Arial "/>
        <charset val="238"/>
      </rPr>
      <t>ZESTAWIENIE ELEMENTÓW CENY OFERTOWEJ (Arkusz nr 3) - BRANŻA ELEKTRYCZNA</t>
    </r>
    <r>
      <rPr>
        <b/>
        <sz val="13"/>
        <rFont val="Arial "/>
        <charset val="238"/>
      </rPr>
      <t xml:space="preserve">
</t>
    </r>
    <r>
      <rPr>
        <sz val="10"/>
        <rFont val="Arial "/>
        <charset val="238"/>
      </rPr>
      <t>Baltic Hub w Gdańsku - ROZBUDOWA</t>
    </r>
  </si>
  <si>
    <r>
      <rPr>
        <b/>
        <sz val="12"/>
        <rFont val="Arial "/>
        <charset val="238"/>
      </rPr>
      <t>ZESTAWIENIE ELEMENTÓW CENY OFERTOWEJ (Arkusz nr 2) - BRANŻA BUDOWLANA</t>
    </r>
    <r>
      <rPr>
        <b/>
        <sz val="13"/>
        <rFont val="Arial "/>
        <charset val="238"/>
      </rPr>
      <t xml:space="preserve">
</t>
    </r>
    <r>
      <rPr>
        <sz val="10"/>
        <rFont val="Arial "/>
        <charset val="238"/>
      </rPr>
      <t>Baltic Hub w Gdańsku - ROZBUDOWA</t>
    </r>
  </si>
  <si>
    <t>Baltic Hub Container Terminal sp. z o.o.</t>
  </si>
  <si>
    <t xml:space="preserve">Data </t>
  </si>
  <si>
    <t>…...........................................................</t>
  </si>
  <si>
    <t>Projekt</t>
  </si>
  <si>
    <t>ZAPYTANIE OFERTOWE nr P-21-6-PO.15, Przebudowa i rozbudowa
 budynku administracyjno-biurowego BHCT</t>
  </si>
  <si>
    <t>ZESTAWIENIE ELEMENTÓW CENY OFERTOWEJ (Arkusz nr 1)</t>
  </si>
  <si>
    <t>WYSZCZEGÓLNIENIE ELEMENTÓW ROZLICZENIOWYCH</t>
  </si>
  <si>
    <t>CENA RYCZAŁTOWA
[PLN] [NETTO]</t>
  </si>
  <si>
    <t>ZABEZPIECZENIE WYKONANIA/UBEZPIECZENIA</t>
  </si>
  <si>
    <t>Zabezpieczenie wykonania wystawione dla Zamawiającego</t>
  </si>
  <si>
    <t>Ubezpieczenie Wykonawcy</t>
  </si>
  <si>
    <t>PRACE PROJEKTOWE</t>
  </si>
  <si>
    <t>Dokumentacja projektowa, techniczna, warsztatowa</t>
  </si>
  <si>
    <t>2.2</t>
  </si>
  <si>
    <t>Dokumentacja powykonawcza</t>
  </si>
  <si>
    <t>MOBILIZACJA</t>
  </si>
  <si>
    <t>Mobilizacja, organizacja placu budowy, prace przygotowawcze</t>
  </si>
  <si>
    <t>4.1</t>
  </si>
  <si>
    <t>Rozbiórki i prace przygotowawcze</t>
  </si>
  <si>
    <t>4.2</t>
  </si>
  <si>
    <t>Konstrukcja</t>
  </si>
  <si>
    <t>4.3</t>
  </si>
  <si>
    <t>4.4</t>
  </si>
  <si>
    <t>4.5</t>
  </si>
  <si>
    <t>Wyposażenie i zabudowy stałe</t>
  </si>
  <si>
    <t>4.6</t>
  </si>
  <si>
    <t>Instalacje elektryczne</t>
  </si>
  <si>
    <t>Instalacje teletchniczne</t>
  </si>
  <si>
    <t>6.1</t>
  </si>
  <si>
    <t>Instalacja centranego ogrzewania</t>
  </si>
  <si>
    <t>6.2</t>
  </si>
  <si>
    <t>6.3</t>
  </si>
  <si>
    <t>Instalacja cieła technologicznego</t>
  </si>
  <si>
    <t>6.4</t>
  </si>
  <si>
    <t>Instalacja wodociągowa</t>
  </si>
  <si>
    <t>Instalacja hydrantowa</t>
  </si>
  <si>
    <t>Kanalizacja</t>
  </si>
  <si>
    <t>Wentylacja mechaniczna</t>
  </si>
  <si>
    <t>INNE</t>
  </si>
  <si>
    <t>7.1</t>
  </si>
  <si>
    <t xml:space="preserve">Części zamienne </t>
  </si>
  <si>
    <t>7.2</t>
  </si>
  <si>
    <t>Szkolenia personelu Zamawiajacego</t>
  </si>
  <si>
    <t>DEMOBILIZACJA</t>
  </si>
  <si>
    <t>8.1</t>
  </si>
  <si>
    <t>Likwidacja zaplecza budowy</t>
  </si>
  <si>
    <t>8.2</t>
  </si>
  <si>
    <t>Zabezpieczenie na okres gwarancji i rękojmi wystawione na rzecz Zamawiającego</t>
  </si>
  <si>
    <t>RAZEM CENA OFERTOWA</t>
  </si>
  <si>
    <t>Załącznik nr 4B do Zapytania Ofertowego nr P-21-6-PO.15</t>
  </si>
  <si>
    <t>Roboty murowe, ściany gk</t>
  </si>
  <si>
    <t xml:space="preserve">Wykończenie wewnętrzne </t>
  </si>
  <si>
    <t>Wykończenie zewnętrzne</t>
  </si>
  <si>
    <t>Relokacja wyposażenia elektrycznego</t>
  </si>
  <si>
    <t>Instalacja freonowa (VRF+ agregaty do chłodnic w centralach)</t>
  </si>
  <si>
    <t>7.3</t>
  </si>
  <si>
    <t>7.4</t>
  </si>
  <si>
    <t>7.5</t>
  </si>
  <si>
    <t>7.6</t>
  </si>
  <si>
    <t>7.7</t>
  </si>
  <si>
    <t>9.1</t>
  </si>
  <si>
    <t>9.2</t>
  </si>
  <si>
    <t>4.1.1</t>
  </si>
  <si>
    <t>MEBLE RUCHOME</t>
  </si>
  <si>
    <t>4.1.1.1</t>
  </si>
  <si>
    <t>MR-b01</t>
  </si>
  <si>
    <t>Biurko prostokątne z możliwością regulacji wysokości. Pokoje biurowe</t>
  </si>
  <si>
    <t>4.1.1.2</t>
  </si>
  <si>
    <t>4.1.1.3</t>
  </si>
  <si>
    <t>4.1.1.4</t>
  </si>
  <si>
    <t>MR-s01</t>
  </si>
  <si>
    <t xml:space="preserve">Stół kawowy, prostokątny. Stoły w strefach spotkań </t>
  </si>
  <si>
    <t>4.1.1.5</t>
  </si>
  <si>
    <t>MR-s02</t>
  </si>
  <si>
    <t>4.1.1.6</t>
  </si>
  <si>
    <t>Stół konferencyjny, prostokątny z możliwością składania.</t>
  </si>
  <si>
    <t>4.1.1.7</t>
  </si>
  <si>
    <t>4.1.1.8</t>
  </si>
  <si>
    <t>4.1.1.9</t>
  </si>
  <si>
    <t>4.1.1.10</t>
  </si>
  <si>
    <t>4.1.1.11</t>
  </si>
  <si>
    <t>4.1.1.12</t>
  </si>
  <si>
    <t>4.1.1.13</t>
  </si>
  <si>
    <t>MR-k01</t>
  </si>
  <si>
    <t>Fotel biurowy na kółkach z podłokietnikami. Pokoje biurowe</t>
  </si>
  <si>
    <t>4.1.1.14</t>
  </si>
  <si>
    <t>4.1.1.15</t>
  </si>
  <si>
    <t>MR-k02</t>
  </si>
  <si>
    <t xml:space="preserve">Krzesło konferencyjne na kółkach. Sala konferencyjna, pokoje spotkań </t>
  </si>
  <si>
    <t>4.1.1.16</t>
  </si>
  <si>
    <t>4.1.1.17</t>
  </si>
  <si>
    <t>4.1.1.18</t>
  </si>
  <si>
    <t>4.1.1.19</t>
  </si>
  <si>
    <t>4.1.1.20</t>
  </si>
  <si>
    <t>4.1.1.21</t>
  </si>
  <si>
    <t>MR-f01</t>
  </si>
  <si>
    <t>Fotel niski w strefie spotkań.</t>
  </si>
  <si>
    <t>MR-kp01</t>
  </si>
  <si>
    <t>Kontener mobilny na kółkach, umieszczany pod biurkami.</t>
  </si>
  <si>
    <t>MR-sz02</t>
  </si>
  <si>
    <t>Szafki niskie na dokumenty.</t>
  </si>
  <si>
    <t>MR-sz03</t>
  </si>
  <si>
    <t>Szafa wysoka na dokumenty. Zamykana</t>
  </si>
  <si>
    <t>MR-sz08</t>
  </si>
  <si>
    <t>Szafa wysoka na ubrania, zamykana</t>
  </si>
  <si>
    <t>MR-z01</t>
  </si>
  <si>
    <t>Wysokie rośliny, ustawiane w „wolnostojących” układach, dostosowanych do aranżacji. Pomieszczenia biurowe</t>
  </si>
  <si>
    <t>8.3</t>
  </si>
  <si>
    <t>Meble ruchome</t>
  </si>
  <si>
    <r>
      <rPr>
        <b/>
        <sz val="12"/>
        <color rgb="FF000000"/>
        <rFont val="Arial Narrow"/>
        <family val="2"/>
      </rPr>
      <t xml:space="preserve">ZESTAWIENIE ELEMENTÓW CENY OFERTOWEJ (Arkusz nr 5) - INNE - MEBLE RUCHOME
</t>
    </r>
    <r>
      <rPr>
        <sz val="10"/>
        <color rgb="FF000000"/>
        <rFont val="Arial Narrow"/>
        <family val="2"/>
      </rPr>
      <t>Baltic Hub w Gdańsku - ROZBUDOWA</t>
    </r>
  </si>
  <si>
    <t>MR-b04</t>
  </si>
  <si>
    <t>MR-b04B</t>
  </si>
  <si>
    <t>MR-s01B</t>
  </si>
  <si>
    <t>MR-s04</t>
  </si>
  <si>
    <t>MR-f02</t>
  </si>
  <si>
    <t>MR-sz03B</t>
  </si>
  <si>
    <t>MR-w01</t>
  </si>
  <si>
    <t>MR-w02</t>
  </si>
  <si>
    <t>MR-sf01</t>
  </si>
  <si>
    <t>MR-sf02</t>
  </si>
  <si>
    <t>Stanowisko obsługi interesantów</t>
  </si>
  <si>
    <t xml:space="preserve">Stoły w strefach spotkań </t>
  </si>
  <si>
    <t>Stoły w pokoju szkoleń</t>
  </si>
  <si>
    <t>Siedzisko centralne z oparciem.</t>
  </si>
  <si>
    <t>Szafa asortymentowa.</t>
  </si>
  <si>
    <t>Budki akustyczne, wolnostojące do szkoleń kierowców. Lobby</t>
  </si>
  <si>
    <t>Wydzielenie wolnostojące. Lobby</t>
  </si>
  <si>
    <t xml:space="preserve">Zestaw puf ze zintegrowanym stolikiem. Lobby </t>
  </si>
  <si>
    <t>Biurko pojedyncze Lano-E 300 T / Typ systemu: Lano-E 300 T
Kształt blatu: Blat prosty
Szerokość [mm]: 1600
Głębokość [mm]: 800
Wysokość [mm]: 740
Grubość blatu [mm]: 25
Zakres regulacji [mm]: 625-1275
Blat przesuwny z kanałem kablowym: Nie
Typ panelu sterowania: Panel sterujący PREMIUM z wyświetlaczem
Rodzaj przelotki kablowej: Bez przelotki</t>
  </si>
  <si>
    <t>Stół prosty z blatem uchylnym Maro I-eM, wymiary 1600x800x740, blat melamina, stelaż malowany proszkowo</t>
  </si>
  <si>
    <t>Xenon 11SFL, baza czarna, podłokietniki P61PU, tapicerka Cura 60110, kółka miękkie</t>
  </si>
  <si>
    <t>Kontener mobilny Polmarco KM1S3, wymiary 430x600x550, wykończenie melamina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</si>
</sst>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#,##0.00&quot; &quot;[$zł-415];[Red]&quot;-&quot;#,##0.00&quot; &quot;[$zł-415]"/>
    <numFmt numFmtId="166" formatCode="_-* #,##0\ _z_l_-;\-* #,##0\ _z_l_-;_-* &quot;-&quot;\ _z_l_-;_-@_-"/>
    <numFmt numFmtId="167" formatCode="_-* #,##0.00\ _z_l_-;\-* #,##0.00\ _z_l_-;_-* &quot;-&quot;??\ _z_l_-;_-@_-"/>
    <numFmt numFmtId="168" formatCode="_-* #,##0.00\ [$€-1]_-;\-* #,##0.00\ [$€-1]_-;_-* &quot;-&quot;??\ [$€-1]_-"/>
    <numFmt numFmtId="169" formatCode="#,##0.00\ &quot;zł&quot;"/>
  </numFmts>
  <fonts count="63">
    <font>
      <sz val="11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name val="Arial Narrow"/>
      <family val="2"/>
      <charset val="238"/>
    </font>
    <font>
      <sz val="10"/>
      <name val="Helv"/>
      <charset val="238"/>
    </font>
    <font>
      <sz val="10"/>
      <name val="Helv"/>
    </font>
    <font>
      <sz val="11"/>
      <color indexed="9"/>
      <name val="Calibri"/>
      <family val="2"/>
      <charset val="238"/>
    </font>
    <font>
      <sz val="9"/>
      <name val="Arial"/>
      <family val="2"/>
    </font>
    <font>
      <b/>
      <sz val="9"/>
      <color indexed="48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2"/>
      <name val="Helv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sz val="11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i/>
      <sz val="16"/>
      <color theme="1"/>
      <name val="Arial CE"/>
      <family val="2"/>
      <charset val="238"/>
    </font>
    <font>
      <sz val="11"/>
      <color theme="1"/>
      <name val="Arial CE"/>
      <charset val="238"/>
    </font>
    <font>
      <sz val="11"/>
      <color rgb="FF000000"/>
      <name val="Arial"/>
      <family val="2"/>
      <charset val="238"/>
    </font>
    <font>
      <b/>
      <i/>
      <u/>
      <sz val="11"/>
      <color theme="1"/>
      <name val="Arial CE"/>
      <family val="2"/>
      <charset val="238"/>
    </font>
    <font>
      <sz val="10"/>
      <color theme="1"/>
      <name val="Arial1"/>
      <charset val="238"/>
    </font>
    <font>
      <b/>
      <sz val="9"/>
      <name val="Arial Narow"/>
      <charset val="238"/>
    </font>
    <font>
      <sz val="9"/>
      <color rgb="FF0070C0"/>
      <name val="Arial Narow"/>
      <charset val="238"/>
    </font>
    <font>
      <b/>
      <sz val="13"/>
      <name val="Arial Narrow"/>
      <family val="2"/>
      <charset val="238"/>
    </font>
    <font>
      <sz val="8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3"/>
      <name val="Arial "/>
      <charset val="238"/>
    </font>
    <font>
      <b/>
      <sz val="12"/>
      <name val="Arial "/>
      <charset val="238"/>
    </font>
    <font>
      <sz val="11"/>
      <color indexed="8"/>
      <name val="Czcionka tekstu podstawowego"/>
      <family val="2"/>
      <charset val="238"/>
    </font>
    <font>
      <b/>
      <sz val="8"/>
      <color theme="0"/>
      <name val="Arial"/>
      <family val="2"/>
      <charset val="238"/>
    </font>
    <font>
      <sz val="8"/>
      <name val="Arial CE"/>
      <family val="2"/>
      <charset val="238"/>
    </font>
    <font>
      <sz val="10"/>
      <name val="Arial "/>
      <charset val="238"/>
    </font>
    <font>
      <sz val="8"/>
      <color rgb="FFFF0000"/>
      <name val="Arial"/>
      <family val="2"/>
      <charset val="238"/>
    </font>
    <font>
      <sz val="8"/>
      <color rgb="FF00B050"/>
      <name val="Arial"/>
      <family val="2"/>
      <charset val="238"/>
    </font>
    <font>
      <sz val="9"/>
      <color rgb="FF00B050"/>
      <name val="Arial Narow"/>
      <charset val="238"/>
    </font>
    <font>
      <sz val="9"/>
      <color indexed="12"/>
      <name val="Arial Narrow"/>
      <family val="2"/>
      <charset val="238"/>
    </font>
    <font>
      <sz val="8"/>
      <color indexed="12"/>
      <name val="Arial"/>
      <family val="2"/>
      <charset val="238"/>
    </font>
    <font>
      <b/>
      <sz val="14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  <charset val="238"/>
    </font>
    <font>
      <sz val="11"/>
      <name val="Arial Narrow"/>
      <family val="2"/>
    </font>
    <font>
      <b/>
      <sz val="12"/>
      <name val="Arial Narrow"/>
      <family val="2"/>
    </font>
    <font>
      <b/>
      <sz val="13"/>
      <color rgb="FF000000"/>
      <name val="Arial Narrow"/>
      <family val="2"/>
    </font>
    <font>
      <b/>
      <sz val="12"/>
      <color rgb="FF000000"/>
      <name val="Arial Narrow"/>
      <family val="2"/>
    </font>
    <font>
      <sz val="10"/>
      <color rgb="FF000000"/>
      <name val="Arial Narrow"/>
      <family val="2"/>
    </font>
    <font>
      <b/>
      <sz val="8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sz val="8"/>
      <color rgb="FF00B050"/>
      <name val="Arial Narrow"/>
      <family val="2"/>
      <charset val="238"/>
    </font>
    <font>
      <sz val="9"/>
      <color rgb="FF0070C0"/>
      <name val="Arial Narrow"/>
      <family val="2"/>
      <charset val="238"/>
    </font>
    <font>
      <sz val="8"/>
      <name val="Arial Narrow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3"/>
        <bgColor indexed="26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indexed="26"/>
      </patternFill>
    </fill>
    <fill>
      <patternFill patternType="solid">
        <fgColor theme="2" tint="-0.74999237037263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59"/>
      </right>
      <top/>
      <bottom style="hair">
        <color indexed="59"/>
      </bottom>
      <diagonal/>
    </border>
    <border>
      <left style="hair">
        <color indexed="59"/>
      </left>
      <right style="hair">
        <color indexed="59"/>
      </right>
      <top/>
      <bottom style="hair">
        <color indexed="59"/>
      </bottom>
      <diagonal/>
    </border>
    <border>
      <left style="hair">
        <color indexed="8"/>
      </left>
      <right style="hair">
        <color indexed="59"/>
      </right>
      <top style="hair">
        <color indexed="8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/>
      <top/>
      <bottom style="hair">
        <color indexed="59"/>
      </bottom>
      <diagonal/>
    </border>
    <border>
      <left/>
      <right style="hair">
        <color indexed="59"/>
      </right>
      <top style="thin">
        <color indexed="64"/>
      </top>
      <bottom style="hair">
        <color indexed="59"/>
      </bottom>
      <diagonal/>
    </border>
    <border>
      <left/>
      <right style="hair">
        <color indexed="59"/>
      </right>
      <top/>
      <bottom style="hair">
        <color indexed="59"/>
      </bottom>
      <diagonal/>
    </border>
  </borders>
  <cellStyleXfs count="69">
    <xf numFmtId="0" fontId="0" fillId="0" borderId="0"/>
    <xf numFmtId="0" fontId="5" fillId="0" borderId="0"/>
    <xf numFmtId="0" fontId="6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23" fillId="1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>
      <alignment horizontal="left" vertical="center" wrapText="1"/>
    </xf>
    <xf numFmtId="0" fontId="9" fillId="0" borderId="1">
      <alignment horizontal="left" vertical="center" wrapText="1"/>
    </xf>
    <xf numFmtId="0" fontId="10" fillId="6" borderId="0" applyNumberFormat="0" applyBorder="0" applyAlignment="0" applyProtection="0"/>
    <xf numFmtId="0" fontId="11" fillId="2" borderId="2" applyNumberFormat="0" applyAlignment="0" applyProtection="0"/>
    <xf numFmtId="0" fontId="12" fillId="11" borderId="3" applyNumberFormat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" fillId="0" borderId="0"/>
    <xf numFmtId="0" fontId="21" fillId="0" borderId="0"/>
    <xf numFmtId="0" fontId="13" fillId="0" borderId="0" applyNumberFormat="0" applyFill="0" applyBorder="0" applyAlignment="0" applyProtection="0"/>
    <xf numFmtId="0" fontId="24" fillId="0" borderId="0">
      <alignment horizontal="center"/>
    </xf>
    <xf numFmtId="0" fontId="14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24" fillId="0" borderId="0">
      <alignment horizontal="center" textRotation="90"/>
    </xf>
    <xf numFmtId="0" fontId="17" fillId="8" borderId="0" applyNumberFormat="0" applyBorder="0" applyAlignment="0" applyProtection="0"/>
    <xf numFmtId="0" fontId="18" fillId="0" borderId="6"/>
    <xf numFmtId="0" fontId="5" fillId="0" borderId="0"/>
    <xf numFmtId="0" fontId="2" fillId="0" borderId="0"/>
    <xf numFmtId="0" fontId="21" fillId="0" borderId="0"/>
    <xf numFmtId="0" fontId="25" fillId="0" borderId="0"/>
    <xf numFmtId="0" fontId="26" fillId="0" borderId="0"/>
    <xf numFmtId="0" fontId="2" fillId="0" borderId="0"/>
    <xf numFmtId="0" fontId="22" fillId="0" borderId="0"/>
    <xf numFmtId="0" fontId="25" fillId="0" borderId="0"/>
    <xf numFmtId="0" fontId="2" fillId="0" borderId="0"/>
    <xf numFmtId="0" fontId="2" fillId="0" borderId="0"/>
    <xf numFmtId="0" fontId="2" fillId="4" borderId="7" applyNumberFormat="0" applyFont="0" applyAlignment="0" applyProtection="0"/>
    <xf numFmtId="9" fontId="2" fillId="0" borderId="0" applyFont="0" applyFill="0" applyBorder="0" applyAlignment="0" applyProtection="0"/>
    <xf numFmtId="0" fontId="27" fillId="0" borderId="0"/>
    <xf numFmtId="165" fontId="27" fillId="0" borderId="0"/>
    <xf numFmtId="0" fontId="19" fillId="0" borderId="0"/>
    <xf numFmtId="0" fontId="28" fillId="0" borderId="0"/>
    <xf numFmtId="0" fontId="20" fillId="0" borderId="0" applyNumberFormat="0" applyFill="0" applyBorder="0" applyAlignment="0" applyProtection="0"/>
    <xf numFmtId="0" fontId="23" fillId="0" borderId="0"/>
    <xf numFmtId="9" fontId="37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4" fillId="0" borderId="0" xfId="58" applyFont="1" applyAlignment="1" applyProtection="1">
      <alignment vertical="center"/>
      <protection locked="0"/>
    </xf>
    <xf numFmtId="0" fontId="4" fillId="0" borderId="0" xfId="58" applyFont="1" applyAlignment="1" applyProtection="1">
      <alignment horizontal="center" vertical="center"/>
      <protection locked="0"/>
    </xf>
    <xf numFmtId="0" fontId="29" fillId="0" borderId="0" xfId="58" applyFont="1" applyAlignment="1" applyProtection="1">
      <alignment vertical="center"/>
      <protection locked="0"/>
    </xf>
    <xf numFmtId="0" fontId="30" fillId="0" borderId="0" xfId="58" applyFont="1" applyAlignment="1" applyProtection="1">
      <alignment vertical="center"/>
      <protection locked="0"/>
    </xf>
    <xf numFmtId="0" fontId="4" fillId="0" borderId="0" xfId="58" applyFont="1" applyAlignment="1" applyProtection="1">
      <alignment horizontal="left" vertical="center" wrapText="1"/>
      <protection locked="0"/>
    </xf>
    <xf numFmtId="4" fontId="4" fillId="0" borderId="0" xfId="58" applyNumberFormat="1" applyFont="1" applyAlignment="1" applyProtection="1">
      <alignment horizontal="right" vertical="center"/>
      <protection locked="0"/>
    </xf>
    <xf numFmtId="0" fontId="4" fillId="0" borderId="0" xfId="58" applyFont="1" applyAlignment="1">
      <alignment horizontal="left" vertical="center" wrapText="1"/>
    </xf>
    <xf numFmtId="0" fontId="4" fillId="0" borderId="0" xfId="58" applyFont="1" applyAlignment="1">
      <alignment horizontal="center" vertical="center"/>
    </xf>
    <xf numFmtId="4" fontId="4" fillId="0" borderId="0" xfId="58" applyNumberFormat="1" applyFont="1" applyAlignment="1">
      <alignment horizontal="right" vertical="center"/>
    </xf>
    <xf numFmtId="0" fontId="33" fillId="0" borderId="18" xfId="58" applyFont="1" applyBorder="1" applyAlignment="1" applyProtection="1">
      <alignment horizontal="center" vertical="center" wrapText="1"/>
      <protection locked="0"/>
    </xf>
    <xf numFmtId="4" fontId="33" fillId="0" borderId="18" xfId="58" applyNumberFormat="1" applyFont="1" applyBorder="1" applyAlignment="1" applyProtection="1">
      <alignment horizontal="center" vertical="center"/>
      <protection locked="0"/>
    </xf>
    <xf numFmtId="0" fontId="33" fillId="0" borderId="19" xfId="58" applyFont="1" applyBorder="1" applyAlignment="1" applyProtection="1">
      <alignment horizontal="center" vertical="center" wrapText="1"/>
      <protection locked="0"/>
    </xf>
    <xf numFmtId="0" fontId="33" fillId="0" borderId="21" xfId="58" applyFont="1" applyBorder="1" applyAlignment="1" applyProtection="1">
      <alignment horizontal="center" vertical="center" wrapText="1"/>
      <protection locked="0"/>
    </xf>
    <xf numFmtId="0" fontId="33" fillId="0" borderId="17" xfId="58" applyFont="1" applyBorder="1" applyAlignment="1" applyProtection="1">
      <alignment horizontal="center" vertical="center"/>
      <protection locked="0"/>
    </xf>
    <xf numFmtId="0" fontId="33" fillId="0" borderId="20" xfId="58" applyFont="1" applyBorder="1" applyAlignment="1" applyProtection="1">
      <alignment horizontal="center" vertical="center"/>
      <protection locked="0"/>
    </xf>
    <xf numFmtId="0" fontId="33" fillId="17" borderId="9" xfId="58" applyFont="1" applyFill="1" applyBorder="1" applyAlignment="1">
      <alignment horizontal="center" vertical="center"/>
    </xf>
    <xf numFmtId="0" fontId="32" fillId="0" borderId="10" xfId="58" applyFont="1" applyBorder="1" applyAlignment="1">
      <alignment horizontal="center" vertical="center"/>
    </xf>
    <xf numFmtId="0" fontId="34" fillId="0" borderId="0" xfId="58" applyFont="1" applyAlignment="1">
      <alignment horizontal="right" vertical="center"/>
    </xf>
    <xf numFmtId="0" fontId="4" fillId="0" borderId="0" xfId="58" applyFont="1" applyAlignment="1">
      <alignment horizontal="right" vertical="center"/>
    </xf>
    <xf numFmtId="0" fontId="4" fillId="0" borderId="0" xfId="58" applyFont="1" applyAlignment="1" applyProtection="1">
      <alignment horizontal="right" vertical="center"/>
      <protection locked="0"/>
    </xf>
    <xf numFmtId="0" fontId="33" fillId="0" borderId="8" xfId="58" applyFont="1" applyBorder="1" applyAlignment="1" applyProtection="1">
      <alignment horizontal="center" vertical="center" wrapText="1"/>
      <protection locked="0"/>
    </xf>
    <xf numFmtId="0" fontId="33" fillId="20" borderId="12" xfId="58" applyFont="1" applyFill="1" applyBorder="1" applyAlignment="1" applyProtection="1">
      <alignment horizontal="center" vertical="center"/>
      <protection locked="0"/>
    </xf>
    <xf numFmtId="0" fontId="33" fillId="19" borderId="12" xfId="58" applyFont="1" applyFill="1" applyBorder="1" applyAlignment="1" applyProtection="1">
      <alignment horizontal="center" vertical="center"/>
      <protection locked="0"/>
    </xf>
    <xf numFmtId="0" fontId="38" fillId="22" borderId="9" xfId="58" applyFont="1" applyFill="1" applyBorder="1" applyAlignment="1">
      <alignment horizontal="center" vertical="center"/>
    </xf>
    <xf numFmtId="0" fontId="32" fillId="0" borderId="11" xfId="36" applyNumberFormat="1" applyFont="1" applyFill="1" applyBorder="1" applyAlignment="1" applyProtection="1">
      <alignment horizontal="left" vertical="center" wrapText="1"/>
      <protection locked="0"/>
    </xf>
    <xf numFmtId="0" fontId="38" fillId="22" borderId="9" xfId="58" applyFont="1" applyFill="1" applyBorder="1" applyAlignment="1" applyProtection="1">
      <alignment horizontal="left" vertical="center" wrapText="1"/>
      <protection locked="0"/>
    </xf>
    <xf numFmtId="0" fontId="38" fillId="22" borderId="9" xfId="58" applyFont="1" applyFill="1" applyBorder="1" applyAlignment="1">
      <alignment vertical="center"/>
    </xf>
    <xf numFmtId="0" fontId="33" fillId="17" borderId="9" xfId="58" applyFont="1" applyFill="1" applyBorder="1" applyAlignment="1" applyProtection="1">
      <alignment horizontal="left" vertical="center" wrapText="1"/>
      <protection locked="0"/>
    </xf>
    <xf numFmtId="0" fontId="33" fillId="17" borderId="9" xfId="58" applyFont="1" applyFill="1" applyBorder="1" applyAlignment="1">
      <alignment vertical="center"/>
    </xf>
    <xf numFmtId="0" fontId="32" fillId="0" borderId="11" xfId="36" applyNumberFormat="1" applyFont="1" applyFill="1" applyBorder="1" applyAlignment="1" applyProtection="1">
      <alignment horizontal="center" vertical="center"/>
      <protection locked="0"/>
    </xf>
    <xf numFmtId="0" fontId="33" fillId="20" borderId="11" xfId="36" applyNumberFormat="1" applyFont="1" applyFill="1" applyBorder="1" applyAlignment="1" applyProtection="1">
      <alignment horizontal="left" vertical="center" wrapText="1"/>
      <protection locked="0"/>
    </xf>
    <xf numFmtId="0" fontId="33" fillId="20" borderId="11" xfId="36" applyNumberFormat="1" applyFont="1" applyFill="1" applyBorder="1" applyAlignment="1" applyProtection="1">
      <alignment horizontal="center" vertical="center"/>
    </xf>
    <xf numFmtId="0" fontId="34" fillId="0" borderId="0" xfId="58" applyFont="1" applyAlignment="1">
      <alignment horizontal="left" vertical="center" wrapText="1"/>
    </xf>
    <xf numFmtId="0" fontId="34" fillId="0" borderId="0" xfId="58" applyFont="1" applyAlignment="1">
      <alignment horizontal="center" vertical="center"/>
    </xf>
    <xf numFmtId="2" fontId="33" fillId="0" borderId="8" xfId="58" applyNumberFormat="1" applyFont="1" applyBorder="1" applyAlignment="1" applyProtection="1">
      <alignment horizontal="center" vertical="center"/>
      <protection locked="0"/>
    </xf>
    <xf numFmtId="2" fontId="38" fillId="22" borderId="9" xfId="36" applyNumberFormat="1" applyFont="1" applyFill="1" applyBorder="1" applyAlignment="1" applyProtection="1">
      <alignment horizontal="right" vertical="center"/>
    </xf>
    <xf numFmtId="2" fontId="33" fillId="17" borderId="9" xfId="36" applyNumberFormat="1" applyFont="1" applyFill="1" applyBorder="1" applyAlignment="1" applyProtection="1">
      <alignment horizontal="right" vertical="center"/>
    </xf>
    <xf numFmtId="2" fontId="32" fillId="0" borderId="11" xfId="36" applyNumberFormat="1" applyFont="1" applyFill="1" applyBorder="1" applyAlignment="1" applyProtection="1">
      <alignment horizontal="right" vertical="center" wrapText="1"/>
    </xf>
    <xf numFmtId="2" fontId="33" fillId="20" borderId="11" xfId="36" applyNumberFormat="1" applyFont="1" applyFill="1" applyBorder="1" applyAlignment="1" applyProtection="1">
      <alignment horizontal="right" vertical="center" wrapText="1"/>
    </xf>
    <xf numFmtId="2" fontId="34" fillId="0" borderId="0" xfId="58" applyNumberFormat="1" applyFont="1" applyAlignment="1">
      <alignment horizontal="right" vertical="center"/>
    </xf>
    <xf numFmtId="2" fontId="33" fillId="19" borderId="11" xfId="36" applyNumberFormat="1" applyFont="1" applyFill="1" applyBorder="1" applyAlignment="1" applyProtection="1">
      <alignment horizontal="right" vertical="center" wrapText="1"/>
    </xf>
    <xf numFmtId="4" fontId="34" fillId="0" borderId="0" xfId="58" applyNumberFormat="1" applyFont="1" applyAlignment="1">
      <alignment horizontal="right" vertical="center" indent="1"/>
    </xf>
    <xf numFmtId="0" fontId="38" fillId="22" borderId="9" xfId="58" applyFont="1" applyFill="1" applyBorder="1" applyAlignment="1" applyProtection="1">
      <alignment horizontal="left" vertical="center" wrapText="1" indent="1"/>
      <protection locked="0"/>
    </xf>
    <xf numFmtId="0" fontId="33" fillId="17" borderId="9" xfId="58" applyFont="1" applyFill="1" applyBorder="1" applyAlignment="1" applyProtection="1">
      <alignment horizontal="left" vertical="center" wrapText="1" indent="1"/>
      <protection locked="0"/>
    </xf>
    <xf numFmtId="0" fontId="32" fillId="0" borderId="11" xfId="58" applyFont="1" applyBorder="1" applyAlignment="1" applyProtection="1">
      <alignment horizontal="left" vertical="center" wrapText="1" indent="1"/>
      <protection locked="0"/>
    </xf>
    <xf numFmtId="0" fontId="33" fillId="20" borderId="11" xfId="58" applyFont="1" applyFill="1" applyBorder="1" applyAlignment="1" applyProtection="1">
      <alignment horizontal="left" vertical="center" wrapText="1" indent="1"/>
      <protection locked="0"/>
    </xf>
    <xf numFmtId="0" fontId="34" fillId="0" borderId="0" xfId="58" applyFont="1" applyAlignment="1" applyProtection="1">
      <alignment horizontal="center" vertical="center"/>
      <protection locked="0"/>
    </xf>
    <xf numFmtId="0" fontId="33" fillId="19" borderId="11" xfId="36" applyNumberFormat="1" applyFont="1" applyFill="1" applyBorder="1" applyAlignment="1" applyProtection="1">
      <alignment horizontal="left" vertical="center" wrapText="1"/>
      <protection locked="0"/>
    </xf>
    <xf numFmtId="0" fontId="33" fillId="19" borderId="11" xfId="36" applyNumberFormat="1" applyFont="1" applyFill="1" applyBorder="1" applyAlignment="1" applyProtection="1">
      <alignment horizontal="center" vertical="center"/>
    </xf>
    <xf numFmtId="0" fontId="33" fillId="19" borderId="11" xfId="58" applyFont="1" applyFill="1" applyBorder="1" applyAlignment="1" applyProtection="1">
      <alignment horizontal="left" vertical="center" wrapText="1" indent="1"/>
      <protection locked="0"/>
    </xf>
    <xf numFmtId="0" fontId="38" fillId="23" borderId="12" xfId="58" applyFont="1" applyFill="1" applyBorder="1" applyAlignment="1">
      <alignment horizontal="center" vertical="center"/>
    </xf>
    <xf numFmtId="0" fontId="38" fillId="23" borderId="13" xfId="36" applyNumberFormat="1" applyFont="1" applyFill="1" applyBorder="1" applyAlignment="1" applyProtection="1">
      <alignment horizontal="left" vertical="center" wrapText="1"/>
      <protection locked="0"/>
    </xf>
    <xf numFmtId="0" fontId="38" fillId="23" borderId="13" xfId="36" applyNumberFormat="1" applyFont="1" applyFill="1" applyBorder="1" applyAlignment="1" applyProtection="1">
      <alignment horizontal="center" vertical="center"/>
    </xf>
    <xf numFmtId="2" fontId="38" fillId="23" borderId="13" xfId="36" applyNumberFormat="1" applyFont="1" applyFill="1" applyBorder="1" applyAlignment="1" applyProtection="1">
      <alignment horizontal="right" vertical="center" wrapText="1"/>
    </xf>
    <xf numFmtId="0" fontId="38" fillId="23" borderId="13" xfId="58" applyFont="1" applyFill="1" applyBorder="1" applyAlignment="1" applyProtection="1">
      <alignment horizontal="left" vertical="center" wrapText="1" indent="1"/>
      <protection locked="0"/>
    </xf>
    <xf numFmtId="4" fontId="33" fillId="0" borderId="8" xfId="58" applyNumberFormat="1" applyFont="1" applyBorder="1" applyAlignment="1" applyProtection="1">
      <alignment horizontal="center" vertical="center"/>
      <protection locked="0"/>
    </xf>
    <xf numFmtId="4" fontId="38" fillId="22" borderId="9" xfId="36" applyNumberFormat="1" applyFont="1" applyFill="1" applyBorder="1" applyAlignment="1" applyProtection="1">
      <alignment horizontal="right" vertical="center" indent="1"/>
    </xf>
    <xf numFmtId="4" fontId="33" fillId="17" borderId="9" xfId="36" applyNumberFormat="1" applyFont="1" applyFill="1" applyBorder="1" applyAlignment="1" applyProtection="1">
      <alignment horizontal="right" vertical="center" indent="1"/>
    </xf>
    <xf numFmtId="4" fontId="32" fillId="0" borderId="11" xfId="36" applyNumberFormat="1" applyFont="1" applyFill="1" applyBorder="1" applyAlignment="1" applyProtection="1">
      <alignment horizontal="right" vertical="center" indent="1"/>
    </xf>
    <xf numFmtId="4" fontId="32" fillId="17" borderId="11" xfId="36" applyNumberFormat="1" applyFont="1" applyFill="1" applyBorder="1" applyAlignment="1" applyProtection="1">
      <alignment horizontal="right" vertical="center" indent="1"/>
    </xf>
    <xf numFmtId="4" fontId="38" fillId="23" borderId="11" xfId="36" applyNumberFormat="1" applyFont="1" applyFill="1" applyBorder="1" applyAlignment="1" applyProtection="1">
      <alignment horizontal="right" vertical="center" indent="1"/>
    </xf>
    <xf numFmtId="4" fontId="38" fillId="24" borderId="11" xfId="36" applyNumberFormat="1" applyFont="1" applyFill="1" applyBorder="1" applyAlignment="1" applyProtection="1">
      <alignment horizontal="right" vertical="center" indent="1"/>
    </xf>
    <xf numFmtId="4" fontId="33" fillId="19" borderId="11" xfId="36" applyNumberFormat="1" applyFont="1" applyFill="1" applyBorder="1" applyAlignment="1" applyProtection="1">
      <alignment horizontal="right" vertical="center" indent="1"/>
    </xf>
    <xf numFmtId="4" fontId="33" fillId="18" borderId="11" xfId="36" applyNumberFormat="1" applyFont="1" applyFill="1" applyBorder="1" applyAlignment="1" applyProtection="1">
      <alignment horizontal="right" vertical="center" indent="1"/>
    </xf>
    <xf numFmtId="4" fontId="33" fillId="20" borderId="11" xfId="36" applyNumberFormat="1" applyFont="1" applyFill="1" applyBorder="1" applyAlignment="1" applyProtection="1">
      <alignment horizontal="right" vertical="center" indent="1"/>
    </xf>
    <xf numFmtId="4" fontId="33" fillId="21" borderId="11" xfId="36" applyNumberFormat="1" applyFont="1" applyFill="1" applyBorder="1" applyAlignment="1" applyProtection="1">
      <alignment horizontal="right" vertical="center" indent="1"/>
    </xf>
    <xf numFmtId="0" fontId="38" fillId="25" borderId="9" xfId="58" applyFont="1" applyFill="1" applyBorder="1" applyAlignment="1">
      <alignment horizontal="center" vertical="center"/>
    </xf>
    <xf numFmtId="0" fontId="38" fillId="25" borderId="9" xfId="58" applyFont="1" applyFill="1" applyBorder="1" applyAlignment="1" applyProtection="1">
      <alignment horizontal="left" vertical="center" wrapText="1"/>
      <protection locked="0"/>
    </xf>
    <xf numFmtId="0" fontId="38" fillId="25" borderId="9" xfId="58" applyFont="1" applyFill="1" applyBorder="1" applyAlignment="1">
      <alignment vertical="center"/>
    </xf>
    <xf numFmtId="2" fontId="38" fillId="25" borderId="9" xfId="36" applyNumberFormat="1" applyFont="1" applyFill="1" applyBorder="1" applyAlignment="1" applyProtection="1">
      <alignment horizontal="right" vertical="center"/>
    </xf>
    <xf numFmtId="4" fontId="38" fillId="25" borderId="9" xfId="36" applyNumberFormat="1" applyFont="1" applyFill="1" applyBorder="1" applyAlignment="1" applyProtection="1">
      <alignment horizontal="right" vertical="center" indent="1"/>
    </xf>
    <xf numFmtId="0" fontId="38" fillId="25" borderId="9" xfId="58" applyFont="1" applyFill="1" applyBorder="1" applyAlignment="1" applyProtection="1">
      <alignment horizontal="left" vertical="center" wrapText="1" indent="1"/>
      <protection locked="0"/>
    </xf>
    <xf numFmtId="0" fontId="42" fillId="0" borderId="10" xfId="58" applyFont="1" applyBorder="1" applyAlignment="1">
      <alignment horizontal="center" vertical="center"/>
    </xf>
    <xf numFmtId="0" fontId="42" fillId="0" borderId="11" xfId="36" applyNumberFormat="1" applyFont="1" applyFill="1" applyBorder="1" applyAlignment="1" applyProtection="1">
      <alignment horizontal="left" vertical="center" wrapText="1"/>
      <protection locked="0"/>
    </xf>
    <xf numFmtId="0" fontId="42" fillId="0" borderId="11" xfId="36" applyNumberFormat="1" applyFont="1" applyFill="1" applyBorder="1" applyAlignment="1" applyProtection="1">
      <alignment horizontal="center" vertical="center"/>
      <protection locked="0"/>
    </xf>
    <xf numFmtId="2" fontId="42" fillId="0" borderId="11" xfId="36" applyNumberFormat="1" applyFont="1" applyFill="1" applyBorder="1" applyAlignment="1" applyProtection="1">
      <alignment horizontal="right" vertical="center" wrapText="1"/>
    </xf>
    <xf numFmtId="4" fontId="42" fillId="0" borderId="11" xfId="36" applyNumberFormat="1" applyFont="1" applyFill="1" applyBorder="1" applyAlignment="1" applyProtection="1">
      <alignment horizontal="right" vertical="center" indent="1"/>
    </xf>
    <xf numFmtId="4" fontId="42" fillId="17" borderId="11" xfId="36" applyNumberFormat="1" applyFont="1" applyFill="1" applyBorder="1" applyAlignment="1" applyProtection="1">
      <alignment horizontal="right" vertical="center" indent="1"/>
    </xf>
    <xf numFmtId="0" fontId="42" fillId="0" borderId="11" xfId="58" applyFont="1" applyBorder="1" applyAlignment="1" applyProtection="1">
      <alignment horizontal="left" vertical="center" wrapText="1" indent="1"/>
      <protection locked="0"/>
    </xf>
    <xf numFmtId="0" fontId="43" fillId="0" borderId="0" xfId="58" applyFont="1" applyAlignment="1" applyProtection="1">
      <alignment vertical="center"/>
      <protection locked="0"/>
    </xf>
    <xf numFmtId="0" fontId="41" fillId="0" borderId="11" xfId="58" applyFont="1" applyBorder="1" applyAlignment="1" applyProtection="1">
      <alignment horizontal="left" vertical="center" wrapText="1" indent="1"/>
      <protection locked="0"/>
    </xf>
    <xf numFmtId="0" fontId="4" fillId="0" borderId="0" xfId="58" applyFont="1" applyAlignment="1" applyProtection="1">
      <alignment vertical="center" wrapText="1"/>
      <protection locked="0"/>
    </xf>
    <xf numFmtId="0" fontId="44" fillId="0" borderId="0" xfId="58" applyFont="1" applyAlignment="1" applyProtection="1">
      <alignment vertical="center"/>
      <protection locked="0"/>
    </xf>
    <xf numFmtId="0" fontId="44" fillId="0" borderId="0" xfId="58" applyFont="1" applyAlignment="1" applyProtection="1">
      <alignment vertical="center" wrapText="1"/>
      <protection locked="0"/>
    </xf>
    <xf numFmtId="0" fontId="30" fillId="0" borderId="0" xfId="58" applyFont="1" applyAlignment="1" applyProtection="1">
      <alignment vertical="center" wrapText="1"/>
      <protection locked="0"/>
    </xf>
    <xf numFmtId="0" fontId="29" fillId="0" borderId="0" xfId="58" applyFont="1" applyAlignment="1" applyProtection="1">
      <alignment vertical="center" wrapText="1"/>
      <protection locked="0"/>
    </xf>
    <xf numFmtId="0" fontId="34" fillId="0" borderId="0" xfId="58" applyFont="1" applyAlignment="1" applyProtection="1">
      <alignment vertical="center" wrapText="1"/>
      <protection locked="0"/>
    </xf>
    <xf numFmtId="0" fontId="45" fillId="0" borderId="0" xfId="58" applyFont="1" applyAlignment="1" applyProtection="1">
      <alignment vertical="center"/>
      <protection locked="0"/>
    </xf>
    <xf numFmtId="0" fontId="45" fillId="0" borderId="0" xfId="58" applyFont="1" applyAlignment="1" applyProtection="1">
      <alignment vertical="center" wrapText="1"/>
      <protection locked="0"/>
    </xf>
    <xf numFmtId="0" fontId="32" fillId="0" borderId="0" xfId="58" applyFont="1" applyAlignment="1" applyProtection="1">
      <alignment vertical="center" wrapText="1"/>
      <protection locked="0"/>
    </xf>
    <xf numFmtId="0" fontId="33" fillId="0" borderId="0" xfId="58" applyFont="1" applyAlignment="1" applyProtection="1">
      <alignment vertical="center" wrapText="1"/>
      <protection locked="0"/>
    </xf>
    <xf numFmtId="0" fontId="41" fillId="0" borderId="0" xfId="58" applyFont="1" applyAlignment="1" applyProtection="1">
      <alignment vertical="center" wrapText="1"/>
      <protection locked="0"/>
    </xf>
    <xf numFmtId="0" fontId="41" fillId="26" borderId="0" xfId="58" applyFont="1" applyFill="1" applyAlignment="1" applyProtection="1">
      <alignment vertical="center" wrapText="1"/>
      <protection locked="0"/>
    </xf>
    <xf numFmtId="4" fontId="45" fillId="0" borderId="0" xfId="58" applyNumberFormat="1" applyFont="1" applyAlignment="1" applyProtection="1">
      <alignment vertical="center" wrapText="1"/>
      <protection locked="0"/>
    </xf>
    <xf numFmtId="0" fontId="46" fillId="0" borderId="0" xfId="68" applyFont="1" applyAlignment="1">
      <alignment vertical="center"/>
    </xf>
    <xf numFmtId="0" fontId="47" fillId="27" borderId="0" xfId="68" applyFont="1" applyFill="1"/>
    <xf numFmtId="0" fontId="47" fillId="27" borderId="0" xfId="68" applyFont="1" applyFill="1" applyAlignment="1">
      <alignment horizontal="center"/>
    </xf>
    <xf numFmtId="0" fontId="48" fillId="27" borderId="0" xfId="68" applyFont="1" applyFill="1"/>
    <xf numFmtId="0" fontId="48" fillId="27" borderId="0" xfId="68" applyFont="1" applyFill="1" applyAlignment="1">
      <alignment vertical="top" wrapText="1"/>
    </xf>
    <xf numFmtId="0" fontId="48" fillId="27" borderId="0" xfId="68" applyFont="1" applyFill="1" applyAlignment="1">
      <alignment vertical="top"/>
    </xf>
    <xf numFmtId="0" fontId="51" fillId="28" borderId="22" xfId="68" applyFont="1" applyFill="1" applyBorder="1" applyAlignment="1">
      <alignment horizontal="left" vertical="center"/>
    </xf>
    <xf numFmtId="0" fontId="51" fillId="28" borderId="23" xfId="68" applyFont="1" applyFill="1" applyBorder="1" applyAlignment="1">
      <alignment horizontal="center" vertical="center"/>
    </xf>
    <xf numFmtId="0" fontId="51" fillId="28" borderId="24" xfId="68" applyFont="1" applyFill="1" applyBorder="1" applyAlignment="1">
      <alignment horizontal="center" vertical="center" wrapText="1"/>
    </xf>
    <xf numFmtId="0" fontId="47" fillId="27" borderId="0" xfId="68" applyFont="1" applyFill="1" applyAlignment="1">
      <alignment vertical="center"/>
    </xf>
    <xf numFmtId="0" fontId="52" fillId="29" borderId="25" xfId="68" applyFont="1" applyFill="1" applyBorder="1" applyAlignment="1">
      <alignment horizontal="center" vertical="center"/>
    </xf>
    <xf numFmtId="0" fontId="52" fillId="29" borderId="9" xfId="68" applyFont="1" applyFill="1" applyBorder="1" applyAlignment="1">
      <alignment horizontal="left" vertical="center"/>
    </xf>
    <xf numFmtId="169" fontId="52" fillId="29" borderId="26" xfId="68" applyNumberFormat="1" applyFont="1" applyFill="1" applyBorder="1" applyAlignment="1">
      <alignment horizontal="center" vertical="center"/>
    </xf>
    <xf numFmtId="0" fontId="47" fillId="27" borderId="25" xfId="68" applyFont="1" applyFill="1" applyBorder="1" applyAlignment="1">
      <alignment horizontal="center" vertical="center"/>
    </xf>
    <xf numFmtId="0" fontId="47" fillId="27" borderId="9" xfId="68" applyFont="1" applyFill="1" applyBorder="1" applyAlignment="1">
      <alignment horizontal="left" vertical="center"/>
    </xf>
    <xf numFmtId="169" fontId="53" fillId="27" borderId="26" xfId="68" applyNumberFormat="1" applyFont="1" applyFill="1" applyBorder="1" applyAlignment="1">
      <alignment horizontal="center" vertical="center"/>
    </xf>
    <xf numFmtId="0" fontId="54" fillId="29" borderId="25" xfId="68" applyFont="1" applyFill="1" applyBorder="1" applyAlignment="1">
      <alignment horizontal="center" vertical="center"/>
    </xf>
    <xf numFmtId="169" fontId="54" fillId="29" borderId="26" xfId="68" applyNumberFormat="1" applyFont="1" applyFill="1" applyBorder="1" applyAlignment="1">
      <alignment horizontal="center" vertical="center"/>
    </xf>
    <xf numFmtId="49" fontId="47" fillId="27" borderId="25" xfId="68" applyNumberFormat="1" applyFont="1" applyFill="1" applyBorder="1" applyAlignment="1">
      <alignment horizontal="center" vertical="center"/>
    </xf>
    <xf numFmtId="0" fontId="52" fillId="29" borderId="9" xfId="68" applyFont="1" applyFill="1" applyBorder="1" applyAlignment="1">
      <alignment vertical="center"/>
    </xf>
    <xf numFmtId="0" fontId="47" fillId="27" borderId="9" xfId="68" applyFont="1" applyFill="1" applyBorder="1" applyAlignment="1">
      <alignment vertical="center"/>
    </xf>
    <xf numFmtId="169" fontId="46" fillId="30" borderId="29" xfId="68" applyNumberFormat="1" applyFont="1" applyFill="1" applyBorder="1" applyAlignment="1">
      <alignment horizontal="center" vertical="center"/>
    </xf>
    <xf numFmtId="0" fontId="54" fillId="29" borderId="9" xfId="68" applyFont="1" applyFill="1" applyBorder="1" applyAlignment="1">
      <alignment horizontal="left" vertical="center"/>
    </xf>
    <xf numFmtId="49" fontId="58" fillId="0" borderId="17" xfId="58" applyNumberFormat="1" applyFont="1" applyBorder="1" applyAlignment="1" applyProtection="1">
      <alignment horizontal="center" vertical="center"/>
      <protection locked="0"/>
    </xf>
    <xf numFmtId="49" fontId="58" fillId="0" borderId="30" xfId="58" applyNumberFormat="1" applyFont="1" applyBorder="1" applyAlignment="1" applyProtection="1">
      <alignment horizontal="center" vertical="center"/>
      <protection locked="0"/>
    </xf>
    <xf numFmtId="0" fontId="58" fillId="0" borderId="18" xfId="58" applyFont="1" applyBorder="1" applyAlignment="1" applyProtection="1">
      <alignment horizontal="center" vertical="center" wrapText="1"/>
      <protection locked="0"/>
    </xf>
    <xf numFmtId="4" fontId="58" fillId="0" borderId="18" xfId="58" applyNumberFormat="1" applyFont="1" applyBorder="1" applyAlignment="1" applyProtection="1">
      <alignment horizontal="center" vertical="center"/>
      <protection locked="0"/>
    </xf>
    <xf numFmtId="0" fontId="58" fillId="0" borderId="19" xfId="58" applyFont="1" applyBorder="1" applyAlignment="1" applyProtection="1">
      <alignment horizontal="center" vertical="center" wrapText="1"/>
      <protection locked="0"/>
    </xf>
    <xf numFmtId="49" fontId="58" fillId="0" borderId="20" xfId="58" applyNumberFormat="1" applyFont="1" applyBorder="1" applyAlignment="1" applyProtection="1">
      <alignment horizontal="center" vertical="center"/>
      <protection locked="0"/>
    </xf>
    <xf numFmtId="49" fontId="58" fillId="0" borderId="8" xfId="58" applyNumberFormat="1" applyFont="1" applyBorder="1" applyAlignment="1" applyProtection="1">
      <alignment horizontal="center" vertical="center"/>
      <protection locked="0"/>
    </xf>
    <xf numFmtId="0" fontId="58" fillId="0" borderId="8" xfId="58" applyFont="1" applyBorder="1" applyAlignment="1" applyProtection="1">
      <alignment horizontal="center" vertical="center" wrapText="1"/>
      <protection locked="0"/>
    </xf>
    <xf numFmtId="2" fontId="58" fillId="0" borderId="8" xfId="58" applyNumberFormat="1" applyFont="1" applyBorder="1" applyAlignment="1" applyProtection="1">
      <alignment horizontal="center" vertical="center"/>
      <protection locked="0"/>
    </xf>
    <xf numFmtId="4" fontId="58" fillId="0" borderId="8" xfId="58" applyNumberFormat="1" applyFont="1" applyBorder="1" applyAlignment="1" applyProtection="1">
      <alignment horizontal="center" vertical="center"/>
      <protection locked="0"/>
    </xf>
    <xf numFmtId="0" fontId="58" fillId="0" borderId="21" xfId="58" applyFont="1" applyBorder="1" applyAlignment="1" applyProtection="1">
      <alignment horizontal="center" vertical="center" wrapText="1"/>
      <protection locked="0"/>
    </xf>
    <xf numFmtId="49" fontId="59" fillId="25" borderId="9" xfId="58" applyNumberFormat="1" applyFont="1" applyFill="1" applyBorder="1" applyAlignment="1">
      <alignment horizontal="center" vertical="center"/>
    </xf>
    <xf numFmtId="0" fontId="59" fillId="25" borderId="9" xfId="58" applyFont="1" applyFill="1" applyBorder="1" applyAlignment="1">
      <alignment vertical="center"/>
    </xf>
    <xf numFmtId="2" fontId="59" fillId="25" borderId="9" xfId="36" applyNumberFormat="1" applyFont="1" applyFill="1" applyBorder="1" applyAlignment="1" applyProtection="1">
      <alignment horizontal="right" vertical="center"/>
    </xf>
    <xf numFmtId="4" fontId="59" fillId="25" borderId="9" xfId="36" applyNumberFormat="1" applyFont="1" applyFill="1" applyBorder="1" applyAlignment="1" applyProtection="1">
      <alignment horizontal="right" vertical="center" indent="1"/>
    </xf>
    <xf numFmtId="0" fontId="59" fillId="25" borderId="9" xfId="58" applyFont="1" applyFill="1" applyBorder="1" applyAlignment="1" applyProtection="1">
      <alignment horizontal="left" vertical="center" wrapText="1" indent="1"/>
      <protection locked="0"/>
    </xf>
    <xf numFmtId="49" fontId="59" fillId="22" borderId="9" xfId="58" applyNumberFormat="1" applyFont="1" applyFill="1" applyBorder="1" applyAlignment="1">
      <alignment horizontal="center" vertical="center"/>
    </xf>
    <xf numFmtId="0" fontId="59" fillId="22" borderId="9" xfId="58" applyFont="1" applyFill="1" applyBorder="1" applyAlignment="1">
      <alignment vertical="center"/>
    </xf>
    <xf numFmtId="2" fontId="59" fillId="22" borderId="9" xfId="36" applyNumberFormat="1" applyFont="1" applyFill="1" applyBorder="1" applyAlignment="1" applyProtection="1">
      <alignment horizontal="right" vertical="center"/>
    </xf>
    <xf numFmtId="4" fontId="59" fillId="22" borderId="9" xfId="36" applyNumberFormat="1" applyFont="1" applyFill="1" applyBorder="1" applyAlignment="1" applyProtection="1">
      <alignment horizontal="right" vertical="center" indent="1"/>
    </xf>
    <xf numFmtId="0" fontId="59" fillId="22" borderId="9" xfId="58" applyFont="1" applyFill="1" applyBorder="1" applyAlignment="1" applyProtection="1">
      <alignment horizontal="left" vertical="center" wrapText="1" indent="1"/>
      <protection locked="0"/>
    </xf>
    <xf numFmtId="49" fontId="58" fillId="17" borderId="9" xfId="58" applyNumberFormat="1" applyFont="1" applyFill="1" applyBorder="1" applyAlignment="1">
      <alignment horizontal="center" vertical="center"/>
    </xf>
    <xf numFmtId="0" fontId="58" fillId="17" borderId="9" xfId="58" applyFont="1" applyFill="1" applyBorder="1" applyAlignment="1">
      <alignment vertical="center"/>
    </xf>
    <xf numFmtId="2" fontId="58" fillId="17" borderId="9" xfId="36" applyNumberFormat="1" applyFont="1" applyFill="1" applyBorder="1" applyAlignment="1" applyProtection="1">
      <alignment horizontal="right" vertical="center"/>
    </xf>
    <xf numFmtId="4" fontId="58" fillId="17" borderId="9" xfId="36" applyNumberFormat="1" applyFont="1" applyFill="1" applyBorder="1" applyAlignment="1" applyProtection="1">
      <alignment horizontal="right" vertical="center" indent="1"/>
    </xf>
    <xf numFmtId="0" fontId="58" fillId="17" borderId="9" xfId="58" applyFont="1" applyFill="1" applyBorder="1" applyAlignment="1" applyProtection="1">
      <alignment horizontal="left" vertical="center" wrapText="1" indent="1"/>
      <protection locked="0"/>
    </xf>
    <xf numFmtId="49" fontId="60" fillId="0" borderId="10" xfId="58" applyNumberFormat="1" applyFont="1" applyBorder="1" applyAlignment="1">
      <alignment horizontal="center" vertical="center"/>
    </xf>
    <xf numFmtId="49" fontId="60" fillId="0" borderId="31" xfId="58" applyNumberFormat="1" applyFont="1" applyBorder="1" applyAlignment="1">
      <alignment horizontal="center" vertical="center"/>
    </xf>
    <xf numFmtId="0" fontId="60" fillId="0" borderId="32" xfId="36" applyNumberFormat="1" applyFont="1" applyFill="1" applyBorder="1" applyAlignment="1" applyProtection="1">
      <alignment horizontal="left" vertical="center" wrapText="1"/>
      <protection locked="0"/>
    </xf>
    <xf numFmtId="0" fontId="60" fillId="0" borderId="11" xfId="36" applyNumberFormat="1" applyFont="1" applyFill="1" applyBorder="1" applyAlignment="1" applyProtection="1">
      <alignment horizontal="center" vertical="center"/>
      <protection locked="0"/>
    </xf>
    <xf numFmtId="2" fontId="60" fillId="0" borderId="11" xfId="36" applyNumberFormat="1" applyFont="1" applyFill="1" applyBorder="1" applyAlignment="1" applyProtection="1">
      <alignment horizontal="center" vertical="center" wrapText="1"/>
    </xf>
    <xf numFmtId="4" fontId="60" fillId="0" borderId="11" xfId="36" applyNumberFormat="1" applyFont="1" applyFill="1" applyBorder="1" applyAlignment="1" applyProtection="1">
      <alignment horizontal="right" vertical="center" indent="1"/>
    </xf>
    <xf numFmtId="4" fontId="60" fillId="17" borderId="11" xfId="36" applyNumberFormat="1" applyFont="1" applyFill="1" applyBorder="1" applyAlignment="1" applyProtection="1">
      <alignment horizontal="right" vertical="center" indent="1"/>
    </xf>
    <xf numFmtId="0" fontId="60" fillId="0" borderId="11" xfId="58" applyFont="1" applyBorder="1" applyAlignment="1" applyProtection="1">
      <alignment horizontal="left" vertical="center" wrapText="1" indent="1"/>
      <protection locked="0"/>
    </xf>
    <xf numFmtId="0" fontId="61" fillId="0" borderId="0" xfId="58" applyFont="1" applyAlignment="1" applyProtection="1">
      <alignment vertical="center"/>
      <protection locked="0"/>
    </xf>
    <xf numFmtId="0" fontId="60" fillId="0" borderId="33" xfId="36" applyNumberFormat="1" applyFont="1" applyFill="1" applyBorder="1" applyAlignment="1" applyProtection="1">
      <alignment horizontal="left" vertical="center" wrapText="1"/>
      <protection locked="0"/>
    </xf>
    <xf numFmtId="49" fontId="62" fillId="0" borderId="0" xfId="58" applyNumberFormat="1" applyFont="1" applyAlignment="1">
      <alignment horizontal="right" vertical="center"/>
    </xf>
    <xf numFmtId="0" fontId="62" fillId="0" borderId="0" xfId="58" applyFont="1" applyAlignment="1">
      <alignment horizontal="left" vertical="center" wrapText="1"/>
    </xf>
    <xf numFmtId="0" fontId="62" fillId="0" borderId="0" xfId="58" applyFont="1" applyAlignment="1">
      <alignment horizontal="center" vertical="center"/>
    </xf>
    <xf numFmtId="2" fontId="62" fillId="0" borderId="0" xfId="58" applyNumberFormat="1" applyFont="1" applyAlignment="1">
      <alignment horizontal="right" vertical="center"/>
    </xf>
    <xf numFmtId="4" fontId="62" fillId="0" borderId="0" xfId="58" applyNumberFormat="1" applyFont="1" applyAlignment="1">
      <alignment horizontal="right" vertical="center" indent="1"/>
    </xf>
    <xf numFmtId="0" fontId="62" fillId="0" borderId="0" xfId="58" applyFont="1" applyAlignment="1" applyProtection="1">
      <alignment horizontal="center" vertical="center"/>
      <protection locked="0"/>
    </xf>
    <xf numFmtId="0" fontId="59" fillId="25" borderId="9" xfId="58" applyFont="1" applyFill="1" applyBorder="1" applyAlignment="1" applyProtection="1">
      <alignment horizontal="left" vertical="center" wrapText="1"/>
      <protection locked="0"/>
    </xf>
    <xf numFmtId="49" fontId="4" fillId="0" borderId="0" xfId="58" applyNumberFormat="1" applyFont="1" applyAlignment="1">
      <alignment horizontal="right" vertical="center"/>
    </xf>
    <xf numFmtId="49" fontId="4" fillId="0" borderId="0" xfId="58" applyNumberFormat="1" applyFont="1" applyAlignment="1" applyProtection="1">
      <alignment horizontal="right" vertical="center"/>
      <protection locked="0"/>
    </xf>
    <xf numFmtId="0" fontId="47" fillId="27" borderId="0" xfId="68" applyFont="1" applyFill="1" applyAlignment="1">
      <alignment horizontal="center"/>
    </xf>
    <xf numFmtId="0" fontId="49" fillId="0" borderId="0" xfId="68" applyFont="1" applyAlignment="1">
      <alignment horizontal="center" vertical="center"/>
    </xf>
    <xf numFmtId="0" fontId="48" fillId="27" borderId="0" xfId="68" applyFont="1" applyFill="1" applyAlignment="1">
      <alignment horizontal="left" vertical="center" wrapText="1"/>
    </xf>
    <xf numFmtId="0" fontId="50" fillId="27" borderId="0" xfId="68" applyFont="1" applyFill="1" applyAlignment="1">
      <alignment horizontal="center" vertical="center"/>
    </xf>
    <xf numFmtId="0" fontId="46" fillId="30" borderId="27" xfId="68" applyFont="1" applyFill="1" applyBorder="1" applyAlignment="1">
      <alignment horizontal="right" vertical="center"/>
    </xf>
    <xf numFmtId="0" fontId="46" fillId="30" borderId="28" xfId="68" applyFont="1" applyFill="1" applyBorder="1" applyAlignment="1">
      <alignment horizontal="right" vertical="center"/>
    </xf>
    <xf numFmtId="0" fontId="35" fillId="0" borderId="14" xfId="58" applyFont="1" applyBorder="1" applyAlignment="1" applyProtection="1">
      <alignment horizontal="center" vertical="center" wrapText="1"/>
      <protection locked="0"/>
    </xf>
    <xf numFmtId="0" fontId="31" fillId="0" borderId="15" xfId="58" applyFont="1" applyBorder="1" applyAlignment="1" applyProtection="1">
      <alignment horizontal="center" vertical="center" wrapText="1"/>
      <protection locked="0"/>
    </xf>
    <xf numFmtId="0" fontId="31" fillId="0" borderId="16" xfId="58" applyFont="1" applyBorder="1" applyAlignment="1" applyProtection="1">
      <alignment horizontal="center" vertical="center" wrapText="1"/>
      <protection locked="0"/>
    </xf>
    <xf numFmtId="0" fontId="55" fillId="0" borderId="14" xfId="58" applyFont="1" applyBorder="1" applyAlignment="1" applyProtection="1">
      <alignment horizontal="center" vertical="center" wrapText="1"/>
      <protection locked="0"/>
    </xf>
    <xf numFmtId="0" fontId="55" fillId="0" borderId="15" xfId="58" applyFont="1" applyBorder="1" applyAlignment="1" applyProtection="1">
      <alignment horizontal="center" vertical="center" wrapText="1"/>
      <protection locked="0"/>
    </xf>
    <xf numFmtId="0" fontId="59" fillId="25" borderId="14" xfId="58" applyFont="1" applyFill="1" applyBorder="1" applyAlignment="1" applyProtection="1">
      <alignment horizontal="left" vertical="center" wrapText="1"/>
      <protection locked="0"/>
    </xf>
    <xf numFmtId="0" fontId="59" fillId="25" borderId="16" xfId="58" applyFont="1" applyFill="1" applyBorder="1" applyAlignment="1" applyProtection="1">
      <alignment horizontal="left" vertical="center" wrapText="1"/>
      <protection locked="0"/>
    </xf>
    <xf numFmtId="0" fontId="59" fillId="22" borderId="14" xfId="58" applyFont="1" applyFill="1" applyBorder="1" applyAlignment="1" applyProtection="1">
      <alignment horizontal="left" vertical="center" wrapText="1"/>
      <protection locked="0"/>
    </xf>
    <xf numFmtId="0" fontId="59" fillId="22" borderId="16" xfId="58" applyFont="1" applyFill="1" applyBorder="1" applyAlignment="1" applyProtection="1">
      <alignment horizontal="left" vertical="center" wrapText="1"/>
      <protection locked="0"/>
    </xf>
    <xf numFmtId="0" fontId="58" fillId="17" borderId="14" xfId="58" applyFont="1" applyFill="1" applyBorder="1" applyAlignment="1" applyProtection="1">
      <alignment horizontal="left" vertical="center" wrapText="1"/>
      <protection locked="0"/>
    </xf>
    <xf numFmtId="0" fontId="58" fillId="17" borderId="16" xfId="58" applyFont="1" applyFill="1" applyBorder="1" applyAlignment="1" applyProtection="1">
      <alignment horizontal="left" vertical="center" wrapText="1"/>
      <protection locked="0"/>
    </xf>
  </cellXfs>
  <cellStyles count="69">
    <cellStyle name=" 1" xfId="1" xr:uid="{00000000-0005-0000-0000-000000000000}"/>
    <cellStyle name="_poznan_rohbau_lv_1etappe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— akcent 1 2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rial 9 Black" xfId="28" xr:uid="{00000000-0005-0000-0000-00001B000000}"/>
    <cellStyle name="Arial 9 Blue Bold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Dziesietny [0]_laroux" xfId="33" xr:uid="{00000000-0005-0000-0000-000020000000}"/>
    <cellStyle name="Dziesietny_laroux" xfId="34" xr:uid="{00000000-0005-0000-0000-000021000000}"/>
    <cellStyle name="Dziesiętny 2" xfId="35" xr:uid="{00000000-0005-0000-0000-000022000000}"/>
    <cellStyle name="Dziesiętny 3" xfId="36" xr:uid="{00000000-0005-0000-0000-000023000000}"/>
    <cellStyle name="Euro" xfId="37" xr:uid="{00000000-0005-0000-0000-000024000000}"/>
    <cellStyle name="Excel Built-in Normal" xfId="38" xr:uid="{00000000-0005-0000-0000-000025000000}"/>
    <cellStyle name="Excel_CondFormat_1_1_1" xfId="39" xr:uid="{00000000-0005-0000-0000-000026000000}"/>
    <cellStyle name="Explanatory Text" xfId="40" xr:uid="{00000000-0005-0000-0000-000027000000}"/>
    <cellStyle name="Heading" xfId="41" xr:uid="{00000000-0005-0000-0000-000028000000}"/>
    <cellStyle name="Heading 1" xfId="42" xr:uid="{00000000-0005-0000-0000-000029000000}"/>
    <cellStyle name="Heading 2" xfId="43" xr:uid="{00000000-0005-0000-0000-00002A000000}"/>
    <cellStyle name="Heading 3" xfId="44" xr:uid="{00000000-0005-0000-0000-00002B000000}"/>
    <cellStyle name="Heading 4" xfId="45" xr:uid="{00000000-0005-0000-0000-00002C000000}"/>
    <cellStyle name="Heading1" xfId="46" xr:uid="{00000000-0005-0000-0000-00002D000000}"/>
    <cellStyle name="Neutral" xfId="47" xr:uid="{00000000-0005-0000-0000-00002E000000}"/>
    <cellStyle name="Normal - Style1" xfId="48" xr:uid="{00000000-0005-0000-0000-00002F000000}"/>
    <cellStyle name="normální_laroux" xfId="49" xr:uid="{00000000-0005-0000-0000-000030000000}"/>
    <cellStyle name="Normalny" xfId="0" builtinId="0" customBuiltin="1"/>
    <cellStyle name="Normalny 11" xfId="50" xr:uid="{00000000-0005-0000-0000-000032000000}"/>
    <cellStyle name="Normalny 2" xfId="51" xr:uid="{00000000-0005-0000-0000-000033000000}"/>
    <cellStyle name="Normalny 2 2" xfId="52" xr:uid="{00000000-0005-0000-0000-000034000000}"/>
    <cellStyle name="Normalny 3" xfId="53" xr:uid="{00000000-0005-0000-0000-000035000000}"/>
    <cellStyle name="Normalny 4" xfId="54" xr:uid="{00000000-0005-0000-0000-000036000000}"/>
    <cellStyle name="Normalny 5" xfId="55" xr:uid="{00000000-0005-0000-0000-000037000000}"/>
    <cellStyle name="Normalny 6" xfId="56" xr:uid="{00000000-0005-0000-0000-000038000000}"/>
    <cellStyle name="Normalny 7" xfId="66" xr:uid="{00000000-0005-0000-0000-000039000000}"/>
    <cellStyle name="Normalny 8" xfId="68" xr:uid="{5CE3EADF-EE8C-4EBC-B5F7-3887CADD36A1}"/>
    <cellStyle name="Normalny 9" xfId="57" xr:uid="{00000000-0005-0000-0000-00003A000000}"/>
    <cellStyle name="Normalny_HIJK64 - Wstępne Przedmiary Robót (do uzupełnienia przez GW)_2010-02-12 TES i Harmonogram rzeczowo - finansowy na etap II JKA64 16_54" xfId="58" xr:uid="{00000000-0005-0000-0000-00003B000000}"/>
    <cellStyle name="Note" xfId="59" xr:uid="{00000000-0005-0000-0000-00003C000000}"/>
    <cellStyle name="Procentowy 2" xfId="60" xr:uid="{00000000-0005-0000-0000-00003D000000}"/>
    <cellStyle name="Procentowy 3" xfId="67" xr:uid="{00000000-0005-0000-0000-00003E000000}"/>
    <cellStyle name="Result" xfId="61" xr:uid="{00000000-0005-0000-0000-00003F000000}"/>
    <cellStyle name="Result2" xfId="62" xr:uid="{00000000-0005-0000-0000-000040000000}"/>
    <cellStyle name="Standard_B81160B0" xfId="63" xr:uid="{00000000-0005-0000-0000-000041000000}"/>
    <cellStyle name="Styl 1" xfId="64" xr:uid="{00000000-0005-0000-0000-000042000000}"/>
    <cellStyle name="Title" xfId="65" xr:uid="{00000000-0005-0000-0000-000043000000}"/>
  </cellStyles>
  <dxfs count="0"/>
  <tableStyles count="0" defaultTableStyle="TableStyleMedium9" defaultPivotStyle="PivotStyleLight16"/>
  <colors>
    <mruColors>
      <color rgb="FFF6C240"/>
      <color rgb="FFA8893A"/>
      <color rgb="FF55451D"/>
      <color rgb="FFCBC5A5"/>
      <color rgb="FFB4AA7A"/>
      <color rgb="FFA79C65"/>
      <color rgb="FF9F945B"/>
      <color rgb="FFFFCC66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3463925</xdr:colOff>
      <xdr:row>5</xdr:row>
      <xdr:rowOff>103187</xdr:rowOff>
    </xdr:from>
    <xdr:ext cx="3105150" cy="91440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EC866FA-07FE-423E-9C5A-182FC145E19E}"/>
            </a:ext>
          </a:extLst>
        </xdr:cNvPr>
        <xdr:cNvSpPr txBox="1"/>
      </xdr:nvSpPr>
      <xdr:spPr>
        <a:xfrm>
          <a:off x="3959225" y="1169987"/>
          <a:ext cx="3105150" cy="914400"/>
        </a:xfrm>
        <a:prstGeom prst="rect">
          <a:avLst/>
        </a:prstGeom>
        <a:noFill/>
        <a:ln w="9525" cmpd="sng">
          <a:solidFill>
            <a:schemeClr val="bg1">
              <a:alpha val="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br>
            <a:rPr lang="en-US" sz="1100">
              <a:latin typeface="Arial Narrow" panose="020B0606020202030204" pitchFamily="34" charset="0"/>
            </a:rPr>
          </a:br>
          <a:br>
            <a:rPr lang="en-US" sz="1100">
              <a:latin typeface="Arial Narrow" panose="020B0606020202030204" pitchFamily="34" charset="0"/>
            </a:rPr>
          </a:br>
          <a:r>
            <a:rPr lang="pl-PL" sz="1100">
              <a:latin typeface="Arial Narrow" panose="020B0606020202030204" pitchFamily="34" charset="0"/>
            </a:rPr>
            <a:t>......................................................................</a:t>
          </a:r>
          <a:r>
            <a:rPr lang="en-US" sz="1100">
              <a:latin typeface="Arial Narrow" panose="020B0606020202030204" pitchFamily="34" charset="0"/>
            </a:rPr>
            <a:t>..............</a:t>
          </a:r>
          <a:endParaRPr lang="pl-PL" sz="1100">
            <a:latin typeface="Arial Narrow" panose="020B0606020202030204" pitchFamily="34" charset="0"/>
          </a:endParaRPr>
        </a:p>
        <a:p>
          <a:br>
            <a:rPr lang="en-US" sz="1100" i="1">
              <a:latin typeface="Arial Narrow" panose="020B0606020202030204" pitchFamily="34" charset="0"/>
            </a:rPr>
          </a:br>
          <a:r>
            <a:rPr lang="pl-PL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Podpis uprawnionego przedstawiciela Oferenta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5F293-1531-4996-B5C5-D6510FC521E4}">
  <sheetPr>
    <pageSetUpPr fitToPage="1"/>
  </sheetPr>
  <dimension ref="A1:E103"/>
  <sheetViews>
    <sheetView view="pageBreakPreview" topLeftCell="A25" zoomScale="120" zoomScaleNormal="100" zoomScaleSheetLayoutView="120" workbookViewId="0">
      <selection activeCell="B41" sqref="B41"/>
    </sheetView>
  </sheetViews>
  <sheetFormatPr defaultColWidth="8" defaultRowHeight="16.5"/>
  <cols>
    <col min="1" max="1" width="6.5" style="97" customWidth="1"/>
    <col min="2" max="2" width="59" style="96" bestFit="1" customWidth="1"/>
    <col min="3" max="3" width="26.5" style="96" customWidth="1"/>
    <col min="4" max="4" width="10.125" style="96" customWidth="1"/>
    <col min="5" max="5" width="4.25" style="96" customWidth="1"/>
    <col min="6" max="16384" width="8" style="96"/>
  </cols>
  <sheetData>
    <row r="1" spans="1:5" ht="18">
      <c r="A1" s="95" t="s">
        <v>1180</v>
      </c>
    </row>
    <row r="3" spans="1:5">
      <c r="B3" s="98" t="s">
        <v>1131</v>
      </c>
    </row>
    <row r="5" spans="1:5">
      <c r="A5" s="97" t="s">
        <v>1132</v>
      </c>
      <c r="B5" s="96" t="s">
        <v>1133</v>
      </c>
      <c r="C5" s="163"/>
      <c r="D5" s="163"/>
      <c r="E5" s="163"/>
    </row>
    <row r="6" spans="1:5" ht="33">
      <c r="A6" s="97" t="s">
        <v>1134</v>
      </c>
      <c r="B6" s="99" t="s">
        <v>1135</v>
      </c>
      <c r="C6" s="164"/>
      <c r="D6" s="164"/>
      <c r="E6" s="164"/>
    </row>
    <row r="7" spans="1:5">
      <c r="A7" s="100"/>
      <c r="B7" s="100"/>
    </row>
    <row r="8" spans="1:5" ht="16.5" customHeight="1">
      <c r="A8" s="165" t="s">
        <v>1136</v>
      </c>
      <c r="B8" s="165"/>
    </row>
    <row r="9" spans="1:5" ht="17.25" thickBot="1">
      <c r="A9" s="166" t="s">
        <v>33</v>
      </c>
      <c r="B9" s="166"/>
    </row>
    <row r="10" spans="1:5" s="104" customFormat="1" ht="45" customHeight="1">
      <c r="A10" s="101"/>
      <c r="B10" s="102" t="s">
        <v>1137</v>
      </c>
      <c r="C10" s="103" t="s">
        <v>1138</v>
      </c>
    </row>
    <row r="11" spans="1:5" s="104" customFormat="1">
      <c r="A11" s="105">
        <v>1</v>
      </c>
      <c r="B11" s="106" t="s">
        <v>1139</v>
      </c>
      <c r="C11" s="107">
        <f>+C12+C13</f>
        <v>0</v>
      </c>
    </row>
    <row r="12" spans="1:5" s="104" customFormat="1">
      <c r="A12" s="108" t="s">
        <v>3</v>
      </c>
      <c r="B12" s="109" t="s">
        <v>1140</v>
      </c>
      <c r="C12" s="110">
        <v>0</v>
      </c>
    </row>
    <row r="13" spans="1:5" s="104" customFormat="1">
      <c r="A13" s="108" t="s">
        <v>11</v>
      </c>
      <c r="B13" s="109" t="s">
        <v>1141</v>
      </c>
      <c r="C13" s="110">
        <v>0</v>
      </c>
    </row>
    <row r="14" spans="1:5" s="104" customFormat="1">
      <c r="A14" s="105">
        <v>2</v>
      </c>
      <c r="B14" s="106" t="s">
        <v>1142</v>
      </c>
      <c r="C14" s="107">
        <f>+C15+C16</f>
        <v>0</v>
      </c>
    </row>
    <row r="15" spans="1:5" s="104" customFormat="1">
      <c r="A15" s="108" t="s">
        <v>13</v>
      </c>
      <c r="B15" s="109" t="s">
        <v>1143</v>
      </c>
      <c r="C15" s="110">
        <v>0</v>
      </c>
    </row>
    <row r="16" spans="1:5" s="104" customFormat="1">
      <c r="A16" s="108" t="s">
        <v>1144</v>
      </c>
      <c r="B16" s="109" t="s">
        <v>1145</v>
      </c>
      <c r="C16" s="110">
        <v>0</v>
      </c>
    </row>
    <row r="17" spans="1:3" s="104" customFormat="1">
      <c r="A17" s="105">
        <v>3</v>
      </c>
      <c r="B17" s="106" t="s">
        <v>1146</v>
      </c>
      <c r="C17" s="107">
        <f>+C18</f>
        <v>0</v>
      </c>
    </row>
    <row r="18" spans="1:3" s="104" customFormat="1">
      <c r="A18" s="108" t="s">
        <v>19</v>
      </c>
      <c r="B18" s="109" t="s">
        <v>1147</v>
      </c>
      <c r="C18" s="110">
        <v>0</v>
      </c>
    </row>
    <row r="19" spans="1:3" s="104" customFormat="1">
      <c r="A19" s="105">
        <v>4</v>
      </c>
      <c r="B19" s="106" t="s">
        <v>4</v>
      </c>
      <c r="C19" s="107">
        <f>+C20+C21+C22+C23+C24+C25</f>
        <v>0</v>
      </c>
    </row>
    <row r="20" spans="1:3" s="104" customFormat="1">
      <c r="A20" s="108" t="s">
        <v>1148</v>
      </c>
      <c r="B20" s="109" t="s">
        <v>1149</v>
      </c>
      <c r="C20" s="110">
        <f>Arkusz2_Zest_Ceny_Ofert!G6</f>
        <v>0</v>
      </c>
    </row>
    <row r="21" spans="1:3" s="104" customFormat="1">
      <c r="A21" s="108" t="s">
        <v>1150</v>
      </c>
      <c r="B21" s="109" t="s">
        <v>1151</v>
      </c>
      <c r="C21" s="110">
        <f>Arkusz2_Zest_Ceny_Ofert!G32</f>
        <v>0</v>
      </c>
    </row>
    <row r="22" spans="1:3" s="104" customFormat="1">
      <c r="A22" s="108" t="s">
        <v>1152</v>
      </c>
      <c r="B22" s="109" t="s">
        <v>1181</v>
      </c>
      <c r="C22" s="110">
        <f>Arkusz2_Zest_Ceny_Ofert!G70</f>
        <v>0</v>
      </c>
    </row>
    <row r="23" spans="1:3" s="104" customFormat="1">
      <c r="A23" s="108" t="s">
        <v>1153</v>
      </c>
      <c r="B23" s="109" t="s">
        <v>1182</v>
      </c>
      <c r="C23" s="110">
        <f>Arkusz2_Zest_Ceny_Ofert!G81</f>
        <v>0</v>
      </c>
    </row>
    <row r="24" spans="1:3" s="104" customFormat="1">
      <c r="A24" s="108" t="s">
        <v>1154</v>
      </c>
      <c r="B24" s="109" t="s">
        <v>1155</v>
      </c>
      <c r="C24" s="110">
        <f>Arkusz2_Zest_Ceny_Ofert!G155</f>
        <v>0</v>
      </c>
    </row>
    <row r="25" spans="1:3" s="104" customFormat="1">
      <c r="A25" s="108" t="s">
        <v>1156</v>
      </c>
      <c r="B25" s="109" t="s">
        <v>1183</v>
      </c>
      <c r="C25" s="110">
        <f>Arkusz2_Zest_Ceny_Ofert!G164</f>
        <v>0</v>
      </c>
    </row>
    <row r="26" spans="1:3" s="104" customFormat="1">
      <c r="A26" s="111">
        <v>5</v>
      </c>
      <c r="B26" s="117" t="s">
        <v>12</v>
      </c>
      <c r="C26" s="112">
        <f>Arkusz2_Zest_Ceny_Ofert!G214</f>
        <v>0</v>
      </c>
    </row>
    <row r="27" spans="1:3" s="104" customFormat="1">
      <c r="A27" s="111">
        <v>6</v>
      </c>
      <c r="B27" s="106" t="s">
        <v>14</v>
      </c>
      <c r="C27" s="112">
        <f>+C28+C29+C30+C31</f>
        <v>0</v>
      </c>
    </row>
    <row r="28" spans="1:3" s="104" customFormat="1">
      <c r="A28" s="113" t="s">
        <v>1159</v>
      </c>
      <c r="B28" s="109" t="s">
        <v>1184</v>
      </c>
      <c r="C28" s="110">
        <f>Arkusz3_Zest_Ceny_Ofert!G6</f>
        <v>0</v>
      </c>
    </row>
    <row r="29" spans="1:3" s="104" customFormat="1">
      <c r="A29" s="113" t="s">
        <v>1161</v>
      </c>
      <c r="B29" s="109" t="s">
        <v>1157</v>
      </c>
      <c r="C29" s="110">
        <f>Arkusz3_Zest_Ceny_Ofert!G8</f>
        <v>0</v>
      </c>
    </row>
    <row r="30" spans="1:3" s="104" customFormat="1">
      <c r="A30" s="113" t="s">
        <v>1162</v>
      </c>
      <c r="B30" s="109" t="s">
        <v>1158</v>
      </c>
      <c r="C30" s="110">
        <f>Arkusz3_Zest_Ceny_Ofert!G111</f>
        <v>0</v>
      </c>
    </row>
    <row r="31" spans="1:3" s="104" customFormat="1">
      <c r="A31" s="113" t="s">
        <v>1164</v>
      </c>
      <c r="B31" s="109" t="s">
        <v>766</v>
      </c>
      <c r="C31" s="110">
        <f>Arkusz3_Zest_Ceny_Ofert!G176</f>
        <v>0</v>
      </c>
    </row>
    <row r="32" spans="1:3" s="104" customFormat="1">
      <c r="A32" s="105">
        <v>7</v>
      </c>
      <c r="B32" s="106" t="s">
        <v>20</v>
      </c>
      <c r="C32" s="107">
        <f>+C33+C34+C35+C36+C37+C38+C39</f>
        <v>0</v>
      </c>
    </row>
    <row r="33" spans="1:3" s="104" customFormat="1">
      <c r="A33" s="113" t="s">
        <v>1170</v>
      </c>
      <c r="B33" s="109" t="s">
        <v>1160</v>
      </c>
      <c r="C33" s="110">
        <f>Arkusz4_Zest_Ceny_Ofert!G6</f>
        <v>0</v>
      </c>
    </row>
    <row r="34" spans="1:3" s="104" customFormat="1">
      <c r="A34" s="113" t="s">
        <v>1172</v>
      </c>
      <c r="B34" s="109" t="s">
        <v>1185</v>
      </c>
      <c r="C34" s="110">
        <f>Arkusz4_Zest_Ceny_Ofert!G8</f>
        <v>0</v>
      </c>
    </row>
    <row r="35" spans="1:3" s="104" customFormat="1">
      <c r="A35" s="113" t="s">
        <v>1186</v>
      </c>
      <c r="B35" s="109" t="s">
        <v>1163</v>
      </c>
      <c r="C35" s="110">
        <f>Arkusz4_Zest_Ceny_Ofert!G50</f>
        <v>0</v>
      </c>
    </row>
    <row r="36" spans="1:3" s="104" customFormat="1">
      <c r="A36" s="113" t="s">
        <v>1187</v>
      </c>
      <c r="B36" s="109" t="s">
        <v>1165</v>
      </c>
      <c r="C36" s="110">
        <f>Arkusz4_Zest_Ceny_Ofert!G71</f>
        <v>0</v>
      </c>
    </row>
    <row r="37" spans="1:3" s="104" customFormat="1">
      <c r="A37" s="113" t="s">
        <v>1188</v>
      </c>
      <c r="B37" s="109" t="s">
        <v>1166</v>
      </c>
      <c r="C37" s="110">
        <f>Arkusz4_Zest_Ceny_Ofert!G81</f>
        <v>0</v>
      </c>
    </row>
    <row r="38" spans="1:3" s="104" customFormat="1">
      <c r="A38" s="113" t="s">
        <v>1189</v>
      </c>
      <c r="B38" s="109" t="s">
        <v>1167</v>
      </c>
      <c r="C38" s="110">
        <f>Arkusz4_Zest_Ceny_Ofert!G91</f>
        <v>0</v>
      </c>
    </row>
    <row r="39" spans="1:3" s="104" customFormat="1">
      <c r="A39" s="113" t="s">
        <v>1190</v>
      </c>
      <c r="B39" s="109" t="s">
        <v>1168</v>
      </c>
      <c r="C39" s="110">
        <f>Arkusz4_Zest_Ceny_Ofert!G115</f>
        <v>0</v>
      </c>
    </row>
    <row r="40" spans="1:3" s="104" customFormat="1">
      <c r="A40" s="105">
        <v>8</v>
      </c>
      <c r="B40" s="114" t="s">
        <v>1169</v>
      </c>
      <c r="C40" s="107">
        <f>+C41+C42+C43</f>
        <v>0</v>
      </c>
    </row>
    <row r="41" spans="1:3" s="104" customFormat="1">
      <c r="A41" s="113" t="s">
        <v>1175</v>
      </c>
      <c r="B41" s="115" t="s">
        <v>1171</v>
      </c>
      <c r="C41" s="110">
        <v>0</v>
      </c>
    </row>
    <row r="42" spans="1:3" s="104" customFormat="1">
      <c r="A42" s="113" t="s">
        <v>1177</v>
      </c>
      <c r="B42" s="115" t="s">
        <v>1173</v>
      </c>
      <c r="C42" s="110">
        <v>0</v>
      </c>
    </row>
    <row r="43" spans="1:3" s="104" customFormat="1">
      <c r="A43" s="113" t="s">
        <v>1238</v>
      </c>
      <c r="B43" s="115" t="s">
        <v>1239</v>
      </c>
      <c r="C43" s="110">
        <f>Arkusz5_Zest_Ceny_Ofert!H6</f>
        <v>0</v>
      </c>
    </row>
    <row r="44" spans="1:3" s="104" customFormat="1">
      <c r="A44" s="105">
        <v>9</v>
      </c>
      <c r="B44" s="106" t="s">
        <v>1174</v>
      </c>
      <c r="C44" s="107">
        <f>+C45+C46</f>
        <v>0</v>
      </c>
    </row>
    <row r="45" spans="1:3" s="104" customFormat="1">
      <c r="A45" s="113" t="s">
        <v>1191</v>
      </c>
      <c r="B45" s="109" t="s">
        <v>1176</v>
      </c>
      <c r="C45" s="110">
        <v>0</v>
      </c>
    </row>
    <row r="46" spans="1:3" s="104" customFormat="1">
      <c r="A46" s="113" t="s">
        <v>1192</v>
      </c>
      <c r="B46" s="109" t="s">
        <v>1178</v>
      </c>
      <c r="C46" s="110">
        <v>0</v>
      </c>
    </row>
    <row r="47" spans="1:3" s="104" customFormat="1" ht="45" customHeight="1" thickBot="1">
      <c r="A47" s="167" t="s">
        <v>1179</v>
      </c>
      <c r="B47" s="168"/>
      <c r="C47" s="116">
        <f>C11+C14+C17+C19+C26+C27+C32+C40+C44</f>
        <v>0</v>
      </c>
    </row>
    <row r="103" spans="2:5" s="97" customFormat="1" ht="21.75" customHeight="1">
      <c r="B103" s="96"/>
      <c r="C103" s="96"/>
      <c r="D103" s="96"/>
      <c r="E103" s="96"/>
    </row>
  </sheetData>
  <mergeCells count="5">
    <mergeCell ref="C5:E5"/>
    <mergeCell ref="C6:E6"/>
    <mergeCell ref="A8:B8"/>
    <mergeCell ref="A9:B9"/>
    <mergeCell ref="A47:B47"/>
  </mergeCells>
  <phoneticPr fontId="39" type="noConversion"/>
  <pageMargins left="0.78740157480314965" right="0.19685039370078741" top="0.78740157480314965" bottom="0.39370078740157483" header="0.39370078740157483" footer="0.19685039370078741"/>
  <pageSetup paperSize="9" scale="93" fitToHeight="0" orientation="portrait" r:id="rId1"/>
  <headerFoot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H224"/>
  <sheetViews>
    <sheetView view="pageBreakPreview" zoomScaleNormal="100" zoomScaleSheetLayoutView="100" workbookViewId="0">
      <selection activeCell="H96" sqref="H96:H101"/>
    </sheetView>
  </sheetViews>
  <sheetFormatPr defaultRowHeight="13.5" outlineLevelRow="5"/>
  <cols>
    <col min="1" max="1" width="0.875" style="1" customWidth="1"/>
    <col min="2" max="2" width="8.75" style="20" bestFit="1" customWidth="1"/>
    <col min="3" max="3" width="60.125" style="5" customWidth="1"/>
    <col min="4" max="4" width="5.5" style="2" bestFit="1" customWidth="1"/>
    <col min="5" max="5" width="11" style="6" bestFit="1" customWidth="1"/>
    <col min="6" max="6" width="12.5" style="6" bestFit="1" customWidth="1"/>
    <col min="7" max="7" width="10.75" style="6" customWidth="1"/>
    <col min="8" max="8" width="27.625" style="2" customWidth="1"/>
    <col min="9" max="16384" width="9" style="1"/>
  </cols>
  <sheetData>
    <row r="1" spans="2:8" ht="42" customHeight="1">
      <c r="B1" s="169" t="s">
        <v>1130</v>
      </c>
      <c r="C1" s="170"/>
      <c r="D1" s="170"/>
      <c r="E1" s="170"/>
      <c r="F1" s="170"/>
      <c r="G1" s="170"/>
      <c r="H1" s="171"/>
    </row>
    <row r="2" spans="2:8" ht="13.5" customHeight="1">
      <c r="B2" s="14" t="s">
        <v>0</v>
      </c>
      <c r="C2" s="10" t="s">
        <v>28</v>
      </c>
      <c r="D2" s="10" t="s">
        <v>29</v>
      </c>
      <c r="E2" s="11" t="s">
        <v>30</v>
      </c>
      <c r="F2" s="11" t="s">
        <v>31</v>
      </c>
      <c r="G2" s="11" t="s">
        <v>1</v>
      </c>
      <c r="H2" s="12" t="s">
        <v>2</v>
      </c>
    </row>
    <row r="3" spans="2:8">
      <c r="B3" s="15"/>
      <c r="C3" s="21"/>
      <c r="D3" s="21"/>
      <c r="E3" s="35"/>
      <c r="F3" s="56"/>
      <c r="G3" s="56"/>
      <c r="H3" s="13"/>
    </row>
    <row r="4" spans="2:8" ht="15" customHeight="1">
      <c r="B4" s="67">
        <v>1</v>
      </c>
      <c r="C4" s="68" t="s">
        <v>32</v>
      </c>
      <c r="D4" s="69"/>
      <c r="E4" s="70"/>
      <c r="F4" s="71"/>
      <c r="G4" s="71">
        <f>SUBTOTAL(9,G5:G218)</f>
        <v>0</v>
      </c>
      <c r="H4" s="72"/>
    </row>
    <row r="5" spans="2:8" ht="15" customHeight="1">
      <c r="B5" s="24" t="s">
        <v>3</v>
      </c>
      <c r="C5" s="26" t="s">
        <v>33</v>
      </c>
      <c r="D5" s="27"/>
      <c r="E5" s="36"/>
      <c r="F5" s="57"/>
      <c r="G5" s="57">
        <f>SUBTOTAL(9,G6:G213)</f>
        <v>0</v>
      </c>
      <c r="H5" s="43"/>
    </row>
    <row r="6" spans="2:8" outlineLevel="1">
      <c r="B6" s="16" t="s">
        <v>5</v>
      </c>
      <c r="C6" s="28" t="s">
        <v>34</v>
      </c>
      <c r="D6" s="29"/>
      <c r="E6" s="37"/>
      <c r="F6" s="58"/>
      <c r="G6" s="58">
        <f>SUBTOTAL(9,G7:G31)</f>
        <v>0</v>
      </c>
      <c r="H6" s="44"/>
    </row>
    <row r="7" spans="2:8" s="3" customFormat="1" ht="12" outlineLevel="2">
      <c r="B7" s="51" t="s">
        <v>35</v>
      </c>
      <c r="C7" s="52" t="s">
        <v>36</v>
      </c>
      <c r="D7" s="53"/>
      <c r="E7" s="54"/>
      <c r="F7" s="61"/>
      <c r="G7" s="62">
        <f>SUBTOTAL(9,G8:G10)</f>
        <v>0</v>
      </c>
      <c r="H7" s="55"/>
    </row>
    <row r="8" spans="2:8" s="4" customFormat="1" ht="12" outlineLevel="5">
      <c r="B8" s="17" t="s">
        <v>37</v>
      </c>
      <c r="C8" s="25" t="s">
        <v>38</v>
      </c>
      <c r="D8" s="30" t="s">
        <v>39</v>
      </c>
      <c r="E8" s="38">
        <v>250</v>
      </c>
      <c r="F8" s="59"/>
      <c r="G8" s="60">
        <f>E8*F8</f>
        <v>0</v>
      </c>
      <c r="H8" s="45"/>
    </row>
    <row r="9" spans="2:8" s="4" customFormat="1" ht="12" outlineLevel="5">
      <c r="B9" s="17" t="s">
        <v>40</v>
      </c>
      <c r="C9" s="25" t="s">
        <v>41</v>
      </c>
      <c r="D9" s="30" t="s">
        <v>39</v>
      </c>
      <c r="E9" s="38">
        <v>250</v>
      </c>
      <c r="F9" s="59"/>
      <c r="G9" s="60">
        <f>E9*F9</f>
        <v>0</v>
      </c>
      <c r="H9" s="45"/>
    </row>
    <row r="10" spans="2:8" s="4" customFormat="1" ht="12" outlineLevel="5">
      <c r="B10" s="17" t="s">
        <v>42</v>
      </c>
      <c r="C10" s="25" t="s">
        <v>43</v>
      </c>
      <c r="D10" s="30" t="s">
        <v>44</v>
      </c>
      <c r="E10" s="38">
        <v>75</v>
      </c>
      <c r="F10" s="59"/>
      <c r="G10" s="60">
        <f>E10*F10</f>
        <v>0</v>
      </c>
      <c r="H10" s="45"/>
    </row>
    <row r="11" spans="2:8" s="3" customFormat="1" ht="12" outlineLevel="2">
      <c r="B11" s="51" t="s">
        <v>45</v>
      </c>
      <c r="C11" s="52" t="s">
        <v>46</v>
      </c>
      <c r="D11" s="53"/>
      <c r="E11" s="54"/>
      <c r="F11" s="61"/>
      <c r="G11" s="62">
        <f>SUBTOTAL(9,G12:G20)</f>
        <v>0</v>
      </c>
      <c r="H11" s="55"/>
    </row>
    <row r="12" spans="2:8" s="4" customFormat="1" ht="12" outlineLevel="5">
      <c r="B12" s="17" t="s">
        <v>47</v>
      </c>
      <c r="C12" s="25" t="s">
        <v>48</v>
      </c>
      <c r="D12" s="30" t="s">
        <v>39</v>
      </c>
      <c r="E12" s="38">
        <v>2.91</v>
      </c>
      <c r="F12" s="59"/>
      <c r="G12" s="60">
        <f t="shared" ref="G12:G20" si="0">E12*F12</f>
        <v>0</v>
      </c>
      <c r="H12" s="45"/>
    </row>
    <row r="13" spans="2:8" s="4" customFormat="1" ht="12" outlineLevel="5">
      <c r="B13" s="17" t="s">
        <v>49</v>
      </c>
      <c r="C13" s="25" t="s">
        <v>50</v>
      </c>
      <c r="D13" s="30" t="s">
        <v>39</v>
      </c>
      <c r="E13" s="38">
        <v>98.88</v>
      </c>
      <c r="F13" s="59"/>
      <c r="G13" s="60">
        <f t="shared" si="0"/>
        <v>0</v>
      </c>
      <c r="H13" s="45"/>
    </row>
    <row r="14" spans="2:8" s="4" customFormat="1" ht="12" outlineLevel="5">
      <c r="B14" s="17" t="s">
        <v>51</v>
      </c>
      <c r="C14" s="25" t="s">
        <v>52</v>
      </c>
      <c r="D14" s="30" t="s">
        <v>39</v>
      </c>
      <c r="E14" s="38">
        <v>176.59000000000003</v>
      </c>
      <c r="F14" s="59"/>
      <c r="G14" s="60">
        <f t="shared" si="0"/>
        <v>0</v>
      </c>
      <c r="H14" s="45"/>
    </row>
    <row r="15" spans="2:8" s="4" customFormat="1" ht="12" outlineLevel="5">
      <c r="B15" s="17" t="s">
        <v>53</v>
      </c>
      <c r="C15" s="25" t="s">
        <v>54</v>
      </c>
      <c r="D15" s="30" t="s">
        <v>39</v>
      </c>
      <c r="E15" s="38">
        <v>8.7277500000000003</v>
      </c>
      <c r="F15" s="59"/>
      <c r="G15" s="60">
        <f t="shared" si="0"/>
        <v>0</v>
      </c>
      <c r="H15" s="45"/>
    </row>
    <row r="16" spans="2:8" s="4" customFormat="1" ht="12" outlineLevel="5">
      <c r="B16" s="17" t="s">
        <v>55</v>
      </c>
      <c r="C16" s="25" t="s">
        <v>56</v>
      </c>
      <c r="D16" s="30" t="s">
        <v>39</v>
      </c>
      <c r="E16" s="38">
        <v>1.62</v>
      </c>
      <c r="F16" s="59"/>
      <c r="G16" s="60">
        <f t="shared" si="0"/>
        <v>0</v>
      </c>
      <c r="H16" s="45"/>
    </row>
    <row r="17" spans="2:8" s="4" customFormat="1" ht="12" outlineLevel="5">
      <c r="B17" s="17" t="s">
        <v>57</v>
      </c>
      <c r="C17" s="25" t="s">
        <v>58</v>
      </c>
      <c r="D17" s="30" t="s">
        <v>39</v>
      </c>
      <c r="E17" s="38">
        <v>15.030000000000001</v>
      </c>
      <c r="F17" s="59"/>
      <c r="G17" s="60">
        <f t="shared" si="0"/>
        <v>0</v>
      </c>
      <c r="H17" s="45"/>
    </row>
    <row r="18" spans="2:8" s="4" customFormat="1" ht="12" outlineLevel="5">
      <c r="B18" s="17" t="s">
        <v>59</v>
      </c>
      <c r="C18" s="25" t="s">
        <v>60</v>
      </c>
      <c r="D18" s="30" t="s">
        <v>61</v>
      </c>
      <c r="E18" s="38">
        <v>6</v>
      </c>
      <c r="F18" s="59"/>
      <c r="G18" s="60">
        <f t="shared" si="0"/>
        <v>0</v>
      </c>
      <c r="H18" s="45"/>
    </row>
    <row r="19" spans="2:8" s="4" customFormat="1" ht="12" outlineLevel="5">
      <c r="B19" s="17" t="s">
        <v>62</v>
      </c>
      <c r="C19" s="25" t="s">
        <v>63</v>
      </c>
      <c r="D19" s="30" t="s">
        <v>64</v>
      </c>
      <c r="E19" s="38">
        <v>12.1</v>
      </c>
      <c r="F19" s="59"/>
      <c r="G19" s="60">
        <f t="shared" si="0"/>
        <v>0</v>
      </c>
      <c r="H19" s="45"/>
    </row>
    <row r="20" spans="2:8" s="4" customFormat="1" ht="12" outlineLevel="5">
      <c r="B20" s="17" t="s">
        <v>65</v>
      </c>
      <c r="C20" s="25" t="s">
        <v>43</v>
      </c>
      <c r="D20" s="30" t="s">
        <v>44</v>
      </c>
      <c r="E20" s="38">
        <v>22.255637500000002</v>
      </c>
      <c r="F20" s="59"/>
      <c r="G20" s="60">
        <f t="shared" si="0"/>
        <v>0</v>
      </c>
      <c r="H20" s="45"/>
    </row>
    <row r="21" spans="2:8" s="3" customFormat="1" ht="12" outlineLevel="2">
      <c r="B21" s="51" t="s">
        <v>66</v>
      </c>
      <c r="C21" s="52" t="s">
        <v>67</v>
      </c>
      <c r="D21" s="53"/>
      <c r="E21" s="54"/>
      <c r="F21" s="61"/>
      <c r="G21" s="62">
        <f>SUBTOTAL(9,G22:G24)</f>
        <v>0</v>
      </c>
      <c r="H21" s="55"/>
    </row>
    <row r="22" spans="2:8" s="4" customFormat="1" ht="12" outlineLevel="5">
      <c r="B22" s="17" t="s">
        <v>68</v>
      </c>
      <c r="C22" s="25" t="s">
        <v>69</v>
      </c>
      <c r="D22" s="30" t="s">
        <v>39</v>
      </c>
      <c r="E22" s="38">
        <v>24</v>
      </c>
      <c r="F22" s="59"/>
      <c r="G22" s="60">
        <f>E22*F22</f>
        <v>0</v>
      </c>
      <c r="H22" s="45"/>
    </row>
    <row r="23" spans="2:8" s="4" customFormat="1" ht="12" outlineLevel="5">
      <c r="B23" s="17" t="s">
        <v>70</v>
      </c>
      <c r="C23" s="25" t="s">
        <v>71</v>
      </c>
      <c r="D23" s="30" t="s">
        <v>39</v>
      </c>
      <c r="E23" s="38">
        <v>296.25599999999997</v>
      </c>
      <c r="F23" s="59"/>
      <c r="G23" s="60">
        <f>E23*F23</f>
        <v>0</v>
      </c>
      <c r="H23" s="45"/>
    </row>
    <row r="24" spans="2:8" s="4" customFormat="1" ht="12" outlineLevel="5">
      <c r="B24" s="17" t="s">
        <v>72</v>
      </c>
      <c r="C24" s="25" t="s">
        <v>43</v>
      </c>
      <c r="D24" s="30" t="s">
        <v>44</v>
      </c>
      <c r="E24" s="38">
        <v>62.851199999999999</v>
      </c>
      <c r="F24" s="59"/>
      <c r="G24" s="60">
        <f>E24*F24</f>
        <v>0</v>
      </c>
      <c r="H24" s="45"/>
    </row>
    <row r="25" spans="2:8" s="3" customFormat="1" ht="12" outlineLevel="2">
      <c r="B25" s="51" t="s">
        <v>73</v>
      </c>
      <c r="C25" s="52" t="s">
        <v>74</v>
      </c>
      <c r="D25" s="53"/>
      <c r="E25" s="54"/>
      <c r="F25" s="61"/>
      <c r="G25" s="62">
        <f>SUBTOTAL(9,G26:G27)</f>
        <v>0</v>
      </c>
      <c r="H25" s="55"/>
    </row>
    <row r="26" spans="2:8" s="4" customFormat="1" ht="12" outlineLevel="5">
      <c r="B26" s="17" t="s">
        <v>75</v>
      </c>
      <c r="C26" s="25" t="s">
        <v>76</v>
      </c>
      <c r="D26" s="30" t="s">
        <v>44</v>
      </c>
      <c r="E26" s="38">
        <v>0.33600000000000002</v>
      </c>
      <c r="F26" s="59"/>
      <c r="G26" s="60">
        <f>E26*F26</f>
        <v>0</v>
      </c>
      <c r="H26" s="45"/>
    </row>
    <row r="27" spans="2:8" s="4" customFormat="1" ht="12" outlineLevel="5">
      <c r="B27" s="17" t="s">
        <v>77</v>
      </c>
      <c r="C27" s="25" t="s">
        <v>43</v>
      </c>
      <c r="D27" s="30" t="s">
        <v>44</v>
      </c>
      <c r="E27" s="38">
        <v>0.33600000000000002</v>
      </c>
      <c r="F27" s="59"/>
      <c r="G27" s="60">
        <f>E27*F27</f>
        <v>0</v>
      </c>
      <c r="H27" s="45"/>
    </row>
    <row r="28" spans="2:8" s="3" customFormat="1" ht="12" outlineLevel="2">
      <c r="B28" s="51" t="s">
        <v>78</v>
      </c>
      <c r="C28" s="52" t="s">
        <v>79</v>
      </c>
      <c r="D28" s="53"/>
      <c r="E28" s="54"/>
      <c r="F28" s="61"/>
      <c r="G28" s="62">
        <f>SUBTOTAL(9,G29:G31)</f>
        <v>0</v>
      </c>
      <c r="H28" s="55"/>
    </row>
    <row r="29" spans="2:8" s="4" customFormat="1" ht="12" outlineLevel="5">
      <c r="B29" s="73" t="s">
        <v>80</v>
      </c>
      <c r="C29" s="74" t="s">
        <v>81</v>
      </c>
      <c r="D29" s="75" t="s">
        <v>39</v>
      </c>
      <c r="E29" s="76">
        <v>95.86</v>
      </c>
      <c r="F29" s="77"/>
      <c r="G29" s="78">
        <f>E29*F29</f>
        <v>0</v>
      </c>
      <c r="H29" s="79" t="s">
        <v>82</v>
      </c>
    </row>
    <row r="30" spans="2:8" s="4" customFormat="1" ht="12" outlineLevel="5">
      <c r="B30" s="17" t="s">
        <v>83</v>
      </c>
      <c r="C30" s="25" t="s">
        <v>84</v>
      </c>
      <c r="D30" s="30" t="s">
        <v>61</v>
      </c>
      <c r="E30" s="38">
        <v>2</v>
      </c>
      <c r="F30" s="59"/>
      <c r="G30" s="60">
        <f>E30*F30</f>
        <v>0</v>
      </c>
      <c r="H30" s="45" t="s">
        <v>85</v>
      </c>
    </row>
    <row r="31" spans="2:8" s="4" customFormat="1" ht="12" outlineLevel="5">
      <c r="B31" s="17" t="s">
        <v>86</v>
      </c>
      <c r="C31" s="25" t="s">
        <v>87</v>
      </c>
      <c r="D31" s="30" t="s">
        <v>39</v>
      </c>
      <c r="E31" s="38">
        <v>101.78999999999999</v>
      </c>
      <c r="F31" s="59"/>
      <c r="G31" s="60">
        <f>E31*F31</f>
        <v>0</v>
      </c>
      <c r="H31" s="45"/>
    </row>
    <row r="32" spans="2:8" outlineLevel="1">
      <c r="B32" s="16" t="s">
        <v>6</v>
      </c>
      <c r="C32" s="28" t="s">
        <v>88</v>
      </c>
      <c r="D32" s="29"/>
      <c r="E32" s="37"/>
      <c r="F32" s="58"/>
      <c r="G32" s="58">
        <f>SUBTOTAL(9,G33:G69)</f>
        <v>0</v>
      </c>
      <c r="H32" s="44"/>
    </row>
    <row r="33" spans="2:8" s="3" customFormat="1" ht="12" outlineLevel="2">
      <c r="B33" s="51" t="s">
        <v>89</v>
      </c>
      <c r="C33" s="52" t="s">
        <v>90</v>
      </c>
      <c r="D33" s="53"/>
      <c r="E33" s="54"/>
      <c r="F33" s="61"/>
      <c r="G33" s="62">
        <f>SUBTOTAL(9,G34:G37)</f>
        <v>0</v>
      </c>
      <c r="H33" s="55"/>
    </row>
    <row r="34" spans="2:8" s="4" customFormat="1" ht="12" outlineLevel="5">
      <c r="B34" s="17" t="s">
        <v>91</v>
      </c>
      <c r="C34" s="25" t="s">
        <v>92</v>
      </c>
      <c r="D34" s="30" t="s">
        <v>44</v>
      </c>
      <c r="E34" s="38">
        <v>195.14000000000001</v>
      </c>
      <c r="F34" s="59"/>
      <c r="G34" s="60">
        <f>E34*F34</f>
        <v>0</v>
      </c>
      <c r="H34" s="45"/>
    </row>
    <row r="35" spans="2:8" s="4" customFormat="1" ht="12" outlineLevel="5">
      <c r="B35" s="17" t="s">
        <v>93</v>
      </c>
      <c r="C35" s="25" t="s">
        <v>94</v>
      </c>
      <c r="D35" s="30" t="s">
        <v>39</v>
      </c>
      <c r="E35" s="38">
        <v>219.4</v>
      </c>
      <c r="F35" s="59"/>
      <c r="G35" s="60">
        <f>E35*F35</f>
        <v>0</v>
      </c>
      <c r="H35" s="45"/>
    </row>
    <row r="36" spans="2:8" s="4" customFormat="1" ht="12" outlineLevel="5">
      <c r="B36" s="17" t="s">
        <v>95</v>
      </c>
      <c r="C36" s="25" t="s">
        <v>96</v>
      </c>
      <c r="D36" s="30" t="s">
        <v>44</v>
      </c>
      <c r="E36" s="38">
        <v>93.701872500000007</v>
      </c>
      <c r="F36" s="59"/>
      <c r="G36" s="60">
        <f>E36*F36</f>
        <v>0</v>
      </c>
      <c r="H36" s="45"/>
    </row>
    <row r="37" spans="2:8" s="4" customFormat="1" ht="12" outlineLevel="5">
      <c r="B37" s="17" t="s">
        <v>97</v>
      </c>
      <c r="C37" s="25" t="s">
        <v>98</v>
      </c>
      <c r="D37" s="30" t="s">
        <v>44</v>
      </c>
      <c r="E37" s="38">
        <v>101.43812750000001</v>
      </c>
      <c r="F37" s="59"/>
      <c r="G37" s="60">
        <f>E37*F37</f>
        <v>0</v>
      </c>
      <c r="H37" s="45"/>
    </row>
    <row r="38" spans="2:8" s="3" customFormat="1" ht="12" outlineLevel="2">
      <c r="B38" s="51" t="s">
        <v>99</v>
      </c>
      <c r="C38" s="52" t="s">
        <v>100</v>
      </c>
      <c r="D38" s="53"/>
      <c r="E38" s="54"/>
      <c r="F38" s="61"/>
      <c r="G38" s="62">
        <f>SUBTOTAL(9,G39:G42)</f>
        <v>0</v>
      </c>
      <c r="H38" s="55"/>
    </row>
    <row r="39" spans="2:8" s="4" customFormat="1" ht="12" outlineLevel="5">
      <c r="B39" s="17" t="s">
        <v>101</v>
      </c>
      <c r="C39" s="25" t="s">
        <v>102</v>
      </c>
      <c r="D39" s="30" t="s">
        <v>44</v>
      </c>
      <c r="E39" s="38">
        <v>16.8239275</v>
      </c>
      <c r="F39" s="59"/>
      <c r="G39" s="60">
        <f>E39*F39</f>
        <v>0</v>
      </c>
      <c r="H39" s="45"/>
    </row>
    <row r="40" spans="2:8" s="4" customFormat="1" ht="12" outlineLevel="5">
      <c r="B40" s="17" t="s">
        <v>103</v>
      </c>
      <c r="C40" s="25" t="s">
        <v>104</v>
      </c>
      <c r="D40" s="30" t="s">
        <v>44</v>
      </c>
      <c r="E40" s="38">
        <v>84.614200000000011</v>
      </c>
      <c r="F40" s="59"/>
      <c r="G40" s="60">
        <f>E40*F40</f>
        <v>0</v>
      </c>
      <c r="H40" s="45"/>
    </row>
    <row r="41" spans="2:8" s="4" customFormat="1" ht="12" outlineLevel="5">
      <c r="B41" s="17" t="s">
        <v>105</v>
      </c>
      <c r="C41" s="25" t="s">
        <v>106</v>
      </c>
      <c r="D41" s="30" t="s">
        <v>44</v>
      </c>
      <c r="E41" s="38">
        <v>9.1</v>
      </c>
      <c r="F41" s="59"/>
      <c r="G41" s="60">
        <f>E41*F41</f>
        <v>0</v>
      </c>
      <c r="H41" s="45"/>
    </row>
    <row r="42" spans="2:8" s="4" customFormat="1" ht="12" outlineLevel="5">
      <c r="B42" s="17" t="s">
        <v>107</v>
      </c>
      <c r="C42" s="25" t="s">
        <v>108</v>
      </c>
      <c r="D42" s="30" t="s">
        <v>109</v>
      </c>
      <c r="E42" s="38">
        <v>10121.4</v>
      </c>
      <c r="F42" s="59"/>
      <c r="G42" s="60">
        <f>E42*F42</f>
        <v>0</v>
      </c>
      <c r="H42" s="45"/>
    </row>
    <row r="43" spans="2:8" s="3" customFormat="1" ht="12" outlineLevel="2">
      <c r="B43" s="51" t="s">
        <v>110</v>
      </c>
      <c r="C43" s="52" t="s">
        <v>111</v>
      </c>
      <c r="D43" s="53"/>
      <c r="E43" s="54"/>
      <c r="F43" s="61"/>
      <c r="G43" s="62">
        <f>SUBTOTAL(9,G44:G49)</f>
        <v>0</v>
      </c>
      <c r="H43" s="55"/>
    </row>
    <row r="44" spans="2:8" s="4" customFormat="1" ht="12" outlineLevel="5">
      <c r="B44" s="17" t="s">
        <v>112</v>
      </c>
      <c r="C44" s="25" t="s">
        <v>113</v>
      </c>
      <c r="D44" s="30" t="s">
        <v>39</v>
      </c>
      <c r="E44" s="38">
        <v>2.9099999999999997</v>
      </c>
      <c r="F44" s="59"/>
      <c r="G44" s="60">
        <f t="shared" ref="G44:G49" si="1">E44*F44</f>
        <v>0</v>
      </c>
      <c r="H44" s="45"/>
    </row>
    <row r="45" spans="2:8" s="4" customFormat="1" ht="12" outlineLevel="5">
      <c r="B45" s="17" t="s">
        <v>114</v>
      </c>
      <c r="C45" s="25" t="s">
        <v>115</v>
      </c>
      <c r="D45" s="30" t="s">
        <v>39</v>
      </c>
      <c r="E45" s="38">
        <v>4.8359999999999994</v>
      </c>
      <c r="F45" s="59"/>
      <c r="G45" s="60">
        <f t="shared" si="1"/>
        <v>0</v>
      </c>
      <c r="H45" s="45"/>
    </row>
    <row r="46" spans="2:8" s="4" customFormat="1" ht="12" outlineLevel="5">
      <c r="B46" s="17" t="s">
        <v>116</v>
      </c>
      <c r="C46" s="25" t="s">
        <v>117</v>
      </c>
      <c r="D46" s="30" t="s">
        <v>39</v>
      </c>
      <c r="E46" s="38">
        <v>215.11500000000001</v>
      </c>
      <c r="F46" s="59"/>
      <c r="G46" s="60">
        <f t="shared" si="1"/>
        <v>0</v>
      </c>
      <c r="H46" s="45"/>
    </row>
    <row r="47" spans="2:8" s="4" customFormat="1" ht="12" outlineLevel="5">
      <c r="B47" s="17" t="s">
        <v>118</v>
      </c>
      <c r="C47" s="25" t="s">
        <v>119</v>
      </c>
      <c r="D47" s="30" t="s">
        <v>39</v>
      </c>
      <c r="E47" s="38">
        <v>21</v>
      </c>
      <c r="F47" s="59"/>
      <c r="G47" s="60">
        <f t="shared" si="1"/>
        <v>0</v>
      </c>
      <c r="H47" s="45"/>
    </row>
    <row r="48" spans="2:8" s="4" customFormat="1" ht="12" outlineLevel="5">
      <c r="B48" s="17" t="s">
        <v>120</v>
      </c>
      <c r="C48" s="25" t="s">
        <v>121</v>
      </c>
      <c r="D48" s="30" t="s">
        <v>39</v>
      </c>
      <c r="E48" s="38">
        <v>70</v>
      </c>
      <c r="F48" s="59"/>
      <c r="G48" s="60">
        <f t="shared" si="1"/>
        <v>0</v>
      </c>
      <c r="H48" s="45"/>
    </row>
    <row r="49" spans="2:8" s="4" customFormat="1" ht="12" outlineLevel="5">
      <c r="B49" s="17" t="s">
        <v>122</v>
      </c>
      <c r="C49" s="25" t="s">
        <v>123</v>
      </c>
      <c r="D49" s="30" t="s">
        <v>39</v>
      </c>
      <c r="E49" s="38">
        <v>77</v>
      </c>
      <c r="F49" s="59"/>
      <c r="G49" s="60">
        <f t="shared" si="1"/>
        <v>0</v>
      </c>
      <c r="H49" s="45"/>
    </row>
    <row r="50" spans="2:8" s="3" customFormat="1" ht="12" outlineLevel="2">
      <c r="B50" s="51" t="s">
        <v>124</v>
      </c>
      <c r="C50" s="52" t="s">
        <v>125</v>
      </c>
      <c r="D50" s="53"/>
      <c r="E50" s="54"/>
      <c r="F50" s="61"/>
      <c r="G50" s="62">
        <f>SUBTOTAL(9,G51:G61)</f>
        <v>0</v>
      </c>
      <c r="H50" s="55"/>
    </row>
    <row r="51" spans="2:8" s="4" customFormat="1" ht="12" outlineLevel="5">
      <c r="B51" s="17" t="s">
        <v>126</v>
      </c>
      <c r="C51" s="25" t="s">
        <v>127</v>
      </c>
      <c r="D51" s="30" t="s">
        <v>39</v>
      </c>
      <c r="E51" s="38">
        <v>29.194999999999997</v>
      </c>
      <c r="F51" s="59"/>
      <c r="G51" s="60">
        <f t="shared" ref="G51:G61" si="2">E51*F51</f>
        <v>0</v>
      </c>
      <c r="H51" s="45"/>
    </row>
    <row r="52" spans="2:8" s="4" customFormat="1" ht="12" outlineLevel="5">
      <c r="B52" s="17" t="s">
        <v>128</v>
      </c>
      <c r="C52" s="25" t="s">
        <v>129</v>
      </c>
      <c r="D52" s="30" t="s">
        <v>39</v>
      </c>
      <c r="E52" s="38">
        <v>278.70999999999998</v>
      </c>
      <c r="F52" s="59"/>
      <c r="G52" s="60">
        <f t="shared" si="2"/>
        <v>0</v>
      </c>
      <c r="H52" s="45"/>
    </row>
    <row r="53" spans="2:8" s="4" customFormat="1" ht="12" outlineLevel="5">
      <c r="B53" s="17" t="s">
        <v>130</v>
      </c>
      <c r="C53" s="25" t="s">
        <v>131</v>
      </c>
      <c r="D53" s="30" t="s">
        <v>39</v>
      </c>
      <c r="E53" s="38">
        <v>150.42999999999998</v>
      </c>
      <c r="F53" s="59"/>
      <c r="G53" s="60">
        <f t="shared" si="2"/>
        <v>0</v>
      </c>
      <c r="H53" s="45"/>
    </row>
    <row r="54" spans="2:8" s="4" customFormat="1" ht="12" outlineLevel="5">
      <c r="B54" s="17" t="s">
        <v>132</v>
      </c>
      <c r="C54" s="25" t="s">
        <v>133</v>
      </c>
      <c r="D54" s="30" t="s">
        <v>44</v>
      </c>
      <c r="E54" s="38">
        <v>24.080099999999998</v>
      </c>
      <c r="F54" s="59"/>
      <c r="G54" s="60">
        <f t="shared" si="2"/>
        <v>0</v>
      </c>
      <c r="H54" s="45"/>
    </row>
    <row r="55" spans="2:8" s="4" customFormat="1" ht="12" outlineLevel="5">
      <c r="B55" s="17" t="s">
        <v>134</v>
      </c>
      <c r="C55" s="25" t="s">
        <v>135</v>
      </c>
      <c r="D55" s="30" t="s">
        <v>44</v>
      </c>
      <c r="E55" s="38">
        <v>140.13729999999998</v>
      </c>
      <c r="F55" s="59"/>
      <c r="G55" s="60">
        <f t="shared" si="2"/>
        <v>0</v>
      </c>
      <c r="H55" s="45"/>
    </row>
    <row r="56" spans="2:8" s="4" customFormat="1" ht="12" outlineLevel="5">
      <c r="B56" s="17" t="s">
        <v>136</v>
      </c>
      <c r="C56" s="25" t="s">
        <v>137</v>
      </c>
      <c r="D56" s="30" t="s">
        <v>44</v>
      </c>
      <c r="E56" s="38">
        <v>14.987427749999998</v>
      </c>
      <c r="F56" s="59"/>
      <c r="G56" s="60">
        <f t="shared" si="2"/>
        <v>0</v>
      </c>
      <c r="H56" s="45"/>
    </row>
    <row r="57" spans="2:8" s="4" customFormat="1" ht="12" outlineLevel="5">
      <c r="B57" s="17" t="s">
        <v>138</v>
      </c>
      <c r="C57" s="25" t="s">
        <v>139</v>
      </c>
      <c r="D57" s="30" t="s">
        <v>44</v>
      </c>
      <c r="E57" s="38">
        <v>10.424000000000001</v>
      </c>
      <c r="F57" s="59"/>
      <c r="G57" s="60">
        <f t="shared" si="2"/>
        <v>0</v>
      </c>
      <c r="H57" s="45"/>
    </row>
    <row r="58" spans="2:8" s="4" customFormat="1" ht="12" outlineLevel="5">
      <c r="B58" s="17" t="s">
        <v>140</v>
      </c>
      <c r="C58" s="25" t="s">
        <v>141</v>
      </c>
      <c r="D58" s="30" t="s">
        <v>39</v>
      </c>
      <c r="E58" s="38">
        <v>2.9375999999999998</v>
      </c>
      <c r="F58" s="59"/>
      <c r="G58" s="60">
        <f t="shared" si="2"/>
        <v>0</v>
      </c>
      <c r="H58" s="45"/>
    </row>
    <row r="59" spans="2:8" s="4" customFormat="1" ht="12" outlineLevel="5">
      <c r="B59" s="17" t="s">
        <v>142</v>
      </c>
      <c r="C59" s="25" t="s">
        <v>143</v>
      </c>
      <c r="D59" s="30" t="s">
        <v>39</v>
      </c>
      <c r="E59" s="38">
        <v>26.072600000000001</v>
      </c>
      <c r="F59" s="59"/>
      <c r="G59" s="60">
        <f t="shared" si="2"/>
        <v>0</v>
      </c>
      <c r="H59" s="45"/>
    </row>
    <row r="60" spans="2:8" s="4" customFormat="1" ht="12" outlineLevel="5">
      <c r="B60" s="17" t="s">
        <v>144</v>
      </c>
      <c r="C60" s="25" t="s">
        <v>108</v>
      </c>
      <c r="D60" s="30" t="s">
        <v>109</v>
      </c>
      <c r="E60" s="38">
        <v>29663.3</v>
      </c>
      <c r="F60" s="59"/>
      <c r="G60" s="60">
        <f t="shared" si="2"/>
        <v>0</v>
      </c>
      <c r="H60" s="45"/>
    </row>
    <row r="61" spans="2:8" s="4" customFormat="1" ht="12" outlineLevel="5">
      <c r="B61" s="17" t="s">
        <v>145</v>
      </c>
      <c r="C61" s="25" t="s">
        <v>146</v>
      </c>
      <c r="D61" s="30" t="s">
        <v>64</v>
      </c>
      <c r="E61" s="38">
        <v>42.3</v>
      </c>
      <c r="F61" s="59"/>
      <c r="G61" s="60">
        <f t="shared" si="2"/>
        <v>0</v>
      </c>
      <c r="H61" s="45"/>
    </row>
    <row r="62" spans="2:8" s="3" customFormat="1" ht="12" outlineLevel="2">
      <c r="B62" s="51" t="s">
        <v>147</v>
      </c>
      <c r="C62" s="52" t="s">
        <v>148</v>
      </c>
      <c r="D62" s="53"/>
      <c r="E62" s="54"/>
      <c r="F62" s="61"/>
      <c r="G62" s="62">
        <f>SUBTOTAL(9,G63:G64)</f>
        <v>0</v>
      </c>
      <c r="H62" s="55"/>
    </row>
    <row r="63" spans="2:8" s="4" customFormat="1" ht="12" outlineLevel="5">
      <c r="B63" s="17" t="s">
        <v>149</v>
      </c>
      <c r="C63" s="25" t="s">
        <v>150</v>
      </c>
      <c r="D63" s="30" t="s">
        <v>109</v>
      </c>
      <c r="E63" s="38">
        <v>432</v>
      </c>
      <c r="F63" s="59"/>
      <c r="G63" s="60">
        <f>E63*F63</f>
        <v>0</v>
      </c>
      <c r="H63" s="45"/>
    </row>
    <row r="64" spans="2:8" s="4" customFormat="1" ht="12" outlineLevel="5">
      <c r="B64" s="17" t="s">
        <v>151</v>
      </c>
      <c r="C64" s="25" t="s">
        <v>152</v>
      </c>
      <c r="D64" s="30" t="s">
        <v>109</v>
      </c>
      <c r="E64" s="38">
        <v>4662</v>
      </c>
      <c r="F64" s="59"/>
      <c r="G64" s="60">
        <f>E64*F64</f>
        <v>0</v>
      </c>
      <c r="H64" s="45"/>
    </row>
    <row r="65" spans="2:8" s="3" customFormat="1" ht="12" outlineLevel="2">
      <c r="B65" s="51" t="s">
        <v>153</v>
      </c>
      <c r="C65" s="52" t="s">
        <v>154</v>
      </c>
      <c r="D65" s="53"/>
      <c r="E65" s="54"/>
      <c r="F65" s="61"/>
      <c r="G65" s="62">
        <f>SUBTOTAL(9,G66:G69)</f>
        <v>0</v>
      </c>
      <c r="H65" s="55"/>
    </row>
    <row r="66" spans="2:8" s="4" customFormat="1" ht="12" outlineLevel="5">
      <c r="B66" s="17" t="s">
        <v>155</v>
      </c>
      <c r="C66" s="25" t="s">
        <v>156</v>
      </c>
      <c r="D66" s="30" t="s">
        <v>39</v>
      </c>
      <c r="E66" s="38">
        <v>101.09253749999999</v>
      </c>
      <c r="F66" s="59"/>
      <c r="G66" s="60">
        <f>E66*F66</f>
        <v>0</v>
      </c>
      <c r="H66" s="45"/>
    </row>
    <row r="67" spans="2:8" s="4" customFormat="1" ht="12" outlineLevel="5">
      <c r="B67" s="17" t="s">
        <v>157</v>
      </c>
      <c r="C67" s="25" t="s">
        <v>102</v>
      </c>
      <c r="D67" s="30" t="s">
        <v>44</v>
      </c>
      <c r="E67" s="38">
        <v>10.109253750000001</v>
      </c>
      <c r="F67" s="59"/>
      <c r="G67" s="60">
        <f>E67*F67</f>
        <v>0</v>
      </c>
      <c r="H67" s="45"/>
    </row>
    <row r="68" spans="2:8" s="4" customFormat="1" ht="12" outlineLevel="5">
      <c r="B68" s="17" t="s">
        <v>158</v>
      </c>
      <c r="C68" s="25" t="s">
        <v>159</v>
      </c>
      <c r="D68" s="30" t="s">
        <v>44</v>
      </c>
      <c r="E68" s="38">
        <v>20.218507500000001</v>
      </c>
      <c r="F68" s="59"/>
      <c r="G68" s="60">
        <f>E68*F68</f>
        <v>0</v>
      </c>
      <c r="H68" s="45"/>
    </row>
    <row r="69" spans="2:8" s="4" customFormat="1" ht="12" outlineLevel="5">
      <c r="B69" s="17" t="s">
        <v>160</v>
      </c>
      <c r="C69" s="25" t="s">
        <v>108</v>
      </c>
      <c r="D69" s="30" t="s">
        <v>109</v>
      </c>
      <c r="E69" s="38">
        <v>1230</v>
      </c>
      <c r="F69" s="59"/>
      <c r="G69" s="60">
        <f>E69*F69</f>
        <v>0</v>
      </c>
      <c r="H69" s="45"/>
    </row>
    <row r="70" spans="2:8" outlineLevel="1">
      <c r="B70" s="16" t="s">
        <v>7</v>
      </c>
      <c r="C70" s="28" t="s">
        <v>161</v>
      </c>
      <c r="D70" s="29"/>
      <c r="E70" s="37"/>
      <c r="F70" s="58"/>
      <c r="G70" s="58">
        <f>SUBTOTAL(9,G71:G80)</f>
        <v>0</v>
      </c>
      <c r="H70" s="44"/>
    </row>
    <row r="71" spans="2:8" s="3" customFormat="1" ht="12" outlineLevel="2">
      <c r="B71" s="51" t="s">
        <v>162</v>
      </c>
      <c r="C71" s="52" t="s">
        <v>163</v>
      </c>
      <c r="D71" s="53"/>
      <c r="E71" s="54"/>
      <c r="F71" s="61"/>
      <c r="G71" s="62">
        <f>SUBTOTAL(9,G72:G72)</f>
        <v>0</v>
      </c>
      <c r="H71" s="55"/>
    </row>
    <row r="72" spans="2:8" s="4" customFormat="1" ht="12" outlineLevel="5">
      <c r="B72" s="73" t="s">
        <v>164</v>
      </c>
      <c r="C72" s="74" t="s">
        <v>165</v>
      </c>
      <c r="D72" s="75" t="s">
        <v>39</v>
      </c>
      <c r="E72" s="76">
        <v>39.590000000000003</v>
      </c>
      <c r="F72" s="77"/>
      <c r="G72" s="78">
        <f>E72*F72</f>
        <v>0</v>
      </c>
      <c r="H72" s="79"/>
    </row>
    <row r="73" spans="2:8" s="3" customFormat="1" ht="12" outlineLevel="2">
      <c r="B73" s="51" t="s">
        <v>166</v>
      </c>
      <c r="C73" s="52" t="s">
        <v>167</v>
      </c>
      <c r="D73" s="53"/>
      <c r="E73" s="54"/>
      <c r="F73" s="61"/>
      <c r="G73" s="62">
        <f>SUBTOTAL(9,G74:G80)</f>
        <v>0</v>
      </c>
      <c r="H73" s="55"/>
    </row>
    <row r="74" spans="2:8" s="4" customFormat="1" ht="45" outlineLevel="5">
      <c r="B74" s="73" t="s">
        <v>168</v>
      </c>
      <c r="C74" s="74" t="s">
        <v>169</v>
      </c>
      <c r="D74" s="75" t="s">
        <v>39</v>
      </c>
      <c r="E74" s="76">
        <v>26.77</v>
      </c>
      <c r="F74" s="77"/>
      <c r="G74" s="78">
        <f t="shared" ref="G74:G80" si="3">E74*F74</f>
        <v>0</v>
      </c>
      <c r="H74" s="79"/>
    </row>
    <row r="75" spans="2:8" s="4" customFormat="1" ht="45" outlineLevel="5">
      <c r="B75" s="73" t="s">
        <v>170</v>
      </c>
      <c r="C75" s="74" t="s">
        <v>171</v>
      </c>
      <c r="D75" s="75" t="s">
        <v>39</v>
      </c>
      <c r="E75" s="76">
        <v>257.77</v>
      </c>
      <c r="F75" s="77"/>
      <c r="G75" s="78">
        <f t="shared" si="3"/>
        <v>0</v>
      </c>
      <c r="H75" s="79"/>
    </row>
    <row r="76" spans="2:8" s="4" customFormat="1" ht="45" outlineLevel="5">
      <c r="B76" s="73" t="s">
        <v>172</v>
      </c>
      <c r="C76" s="74" t="s">
        <v>173</v>
      </c>
      <c r="D76" s="75" t="s">
        <v>39</v>
      </c>
      <c r="E76" s="76">
        <v>3.44</v>
      </c>
      <c r="F76" s="77"/>
      <c r="G76" s="78">
        <f t="shared" si="3"/>
        <v>0</v>
      </c>
      <c r="H76" s="79"/>
    </row>
    <row r="77" spans="2:8" s="4" customFormat="1" ht="45" outlineLevel="5">
      <c r="B77" s="73" t="s">
        <v>174</v>
      </c>
      <c r="C77" s="74" t="s">
        <v>175</v>
      </c>
      <c r="D77" s="75" t="s">
        <v>39</v>
      </c>
      <c r="E77" s="76">
        <v>22.85</v>
      </c>
      <c r="F77" s="77"/>
      <c r="G77" s="78">
        <f t="shared" si="3"/>
        <v>0</v>
      </c>
      <c r="H77" s="79"/>
    </row>
    <row r="78" spans="2:8" s="4" customFormat="1" ht="45" outlineLevel="5">
      <c r="B78" s="73" t="s">
        <v>176</v>
      </c>
      <c r="C78" s="74" t="s">
        <v>177</v>
      </c>
      <c r="D78" s="75" t="s">
        <v>39</v>
      </c>
      <c r="E78" s="76">
        <v>53.66</v>
      </c>
      <c r="F78" s="77"/>
      <c r="G78" s="78">
        <f t="shared" si="3"/>
        <v>0</v>
      </c>
      <c r="H78" s="79"/>
    </row>
    <row r="79" spans="2:8" s="4" customFormat="1" ht="33.75" outlineLevel="5">
      <c r="B79" s="73" t="s">
        <v>178</v>
      </c>
      <c r="C79" s="74" t="s">
        <v>179</v>
      </c>
      <c r="D79" s="75" t="s">
        <v>39</v>
      </c>
      <c r="E79" s="76">
        <v>48.6</v>
      </c>
      <c r="F79" s="77"/>
      <c r="G79" s="78">
        <f t="shared" si="3"/>
        <v>0</v>
      </c>
      <c r="H79" s="79"/>
    </row>
    <row r="80" spans="2:8" s="4" customFormat="1" ht="22.5" outlineLevel="5">
      <c r="B80" s="73" t="s">
        <v>180</v>
      </c>
      <c r="C80" s="74" t="s">
        <v>181</v>
      </c>
      <c r="D80" s="75" t="s">
        <v>39</v>
      </c>
      <c r="E80" s="76">
        <v>48.400000000000006</v>
      </c>
      <c r="F80" s="77"/>
      <c r="G80" s="78">
        <f t="shared" si="3"/>
        <v>0</v>
      </c>
      <c r="H80" s="79"/>
    </row>
    <row r="81" spans="2:8" outlineLevel="1">
      <c r="B81" s="16" t="s">
        <v>8</v>
      </c>
      <c r="C81" s="28" t="s">
        <v>182</v>
      </c>
      <c r="D81" s="29"/>
      <c r="E81" s="37"/>
      <c r="F81" s="58"/>
      <c r="G81" s="58">
        <f>SUBTOTAL(9,G82:G154)</f>
        <v>0</v>
      </c>
      <c r="H81" s="44"/>
    </row>
    <row r="82" spans="2:8" s="3" customFormat="1" ht="12" outlineLevel="2">
      <c r="B82" s="51" t="s">
        <v>183</v>
      </c>
      <c r="C82" s="52" t="s">
        <v>184</v>
      </c>
      <c r="D82" s="53"/>
      <c r="E82" s="54"/>
      <c r="F82" s="61"/>
      <c r="G82" s="62">
        <f>SUBTOTAL(9,G83:G104)</f>
        <v>0</v>
      </c>
      <c r="H82" s="55"/>
    </row>
    <row r="83" spans="2:8" s="3" customFormat="1" ht="12" outlineLevel="3">
      <c r="B83" s="23" t="s">
        <v>185</v>
      </c>
      <c r="C83" s="48" t="s">
        <v>186</v>
      </c>
      <c r="D83" s="49"/>
      <c r="E83" s="41"/>
      <c r="F83" s="63"/>
      <c r="G83" s="64">
        <f>SUBTOTAL(9,G84:G93)</f>
        <v>0</v>
      </c>
      <c r="H83" s="50"/>
    </row>
    <row r="84" spans="2:8" s="3" customFormat="1" ht="12" outlineLevel="4">
      <c r="B84" s="22" t="s">
        <v>187</v>
      </c>
      <c r="C84" s="31" t="s">
        <v>188</v>
      </c>
      <c r="D84" s="32"/>
      <c r="E84" s="39"/>
      <c r="F84" s="65"/>
      <c r="G84" s="66">
        <f>SUBTOTAL(9,G85:G87)</f>
        <v>0</v>
      </c>
      <c r="H84" s="46"/>
    </row>
    <row r="85" spans="2:8" s="4" customFormat="1" ht="12" outlineLevel="5">
      <c r="B85" s="17" t="s">
        <v>189</v>
      </c>
      <c r="C85" s="25" t="s">
        <v>190</v>
      </c>
      <c r="D85" s="30" t="s">
        <v>39</v>
      </c>
      <c r="E85" s="38">
        <v>87</v>
      </c>
      <c r="F85" s="59"/>
      <c r="G85" s="60">
        <f>E85*F85</f>
        <v>0</v>
      </c>
      <c r="H85" s="45"/>
    </row>
    <row r="86" spans="2:8" s="4" customFormat="1" ht="12" outlineLevel="5">
      <c r="B86" s="17" t="s">
        <v>191</v>
      </c>
      <c r="C86" s="25" t="s">
        <v>192</v>
      </c>
      <c r="D86" s="30" t="s">
        <v>39</v>
      </c>
      <c r="E86" s="38">
        <v>87</v>
      </c>
      <c r="F86" s="59"/>
      <c r="G86" s="60">
        <f>E86*F86</f>
        <v>0</v>
      </c>
      <c r="H86" s="45"/>
    </row>
    <row r="87" spans="2:8" s="4" customFormat="1" ht="12" outlineLevel="5">
      <c r="B87" s="17" t="s">
        <v>193</v>
      </c>
      <c r="C87" s="25" t="s">
        <v>194</v>
      </c>
      <c r="D87" s="30" t="s">
        <v>39</v>
      </c>
      <c r="E87" s="38">
        <v>87</v>
      </c>
      <c r="F87" s="59"/>
      <c r="G87" s="60">
        <f>E87*F87</f>
        <v>0</v>
      </c>
      <c r="H87" s="45"/>
    </row>
    <row r="88" spans="2:8" s="3" customFormat="1" ht="12" outlineLevel="4">
      <c r="B88" s="22" t="s">
        <v>195</v>
      </c>
      <c r="C88" s="31" t="s">
        <v>196</v>
      </c>
      <c r="D88" s="32"/>
      <c r="E88" s="39"/>
      <c r="F88" s="65"/>
      <c r="G88" s="66">
        <f>SUBTOTAL(9,G89:G90)</f>
        <v>0</v>
      </c>
      <c r="H88" s="46"/>
    </row>
    <row r="89" spans="2:8" s="4" customFormat="1" ht="12" outlineLevel="5">
      <c r="B89" s="17" t="s">
        <v>197</v>
      </c>
      <c r="C89" s="25" t="s">
        <v>198</v>
      </c>
      <c r="D89" s="30" t="s">
        <v>39</v>
      </c>
      <c r="E89" s="38">
        <v>17.84</v>
      </c>
      <c r="F89" s="59"/>
      <c r="G89" s="60">
        <f>E89*F89</f>
        <v>0</v>
      </c>
      <c r="H89" s="45"/>
    </row>
    <row r="90" spans="2:8" s="4" customFormat="1" ht="12" outlineLevel="5">
      <c r="B90" s="17" t="s">
        <v>199</v>
      </c>
      <c r="C90" s="25" t="s">
        <v>200</v>
      </c>
      <c r="D90" s="30" t="s">
        <v>39</v>
      </c>
      <c r="E90" s="38">
        <v>8.02</v>
      </c>
      <c r="F90" s="59"/>
      <c r="G90" s="60">
        <f>E90*F90</f>
        <v>0</v>
      </c>
      <c r="H90" s="45"/>
    </row>
    <row r="91" spans="2:8" s="3" customFormat="1" ht="12" outlineLevel="4">
      <c r="B91" s="22" t="s">
        <v>187</v>
      </c>
      <c r="C91" s="31" t="s">
        <v>201</v>
      </c>
      <c r="D91" s="32"/>
      <c r="E91" s="39"/>
      <c r="F91" s="65"/>
      <c r="G91" s="66">
        <f>SUBTOTAL(9,G92:G93)</f>
        <v>0</v>
      </c>
      <c r="H91" s="46"/>
    </row>
    <row r="92" spans="2:8" s="4" customFormat="1" ht="12" outlineLevel="5">
      <c r="B92" s="73" t="s">
        <v>189</v>
      </c>
      <c r="C92" s="74" t="s">
        <v>202</v>
      </c>
      <c r="D92" s="75" t="s">
        <v>39</v>
      </c>
      <c r="E92" s="76">
        <v>276.5</v>
      </c>
      <c r="F92" s="77"/>
      <c r="G92" s="78">
        <f>E92*F92</f>
        <v>0</v>
      </c>
      <c r="H92" s="79"/>
    </row>
    <row r="93" spans="2:8" s="4" customFormat="1" ht="12" outlineLevel="5">
      <c r="B93" s="73" t="s">
        <v>191</v>
      </c>
      <c r="C93" s="74" t="s">
        <v>203</v>
      </c>
      <c r="D93" s="75" t="s">
        <v>61</v>
      </c>
      <c r="E93" s="76">
        <v>1</v>
      </c>
      <c r="F93" s="77"/>
      <c r="G93" s="78">
        <f>E93*F93</f>
        <v>0</v>
      </c>
      <c r="H93" s="79"/>
    </row>
    <row r="94" spans="2:8" s="3" customFormat="1" ht="12" outlineLevel="3">
      <c r="B94" s="23" t="s">
        <v>204</v>
      </c>
      <c r="C94" s="48" t="s">
        <v>205</v>
      </c>
      <c r="D94" s="49"/>
      <c r="E94" s="41"/>
      <c r="F94" s="63"/>
      <c r="G94" s="64">
        <f>SUBTOTAL(9,G95:G98)</f>
        <v>0</v>
      </c>
      <c r="H94" s="50"/>
    </row>
    <row r="95" spans="2:8" s="4" customFormat="1" ht="22.5" outlineLevel="5">
      <c r="B95" s="17" t="s">
        <v>206</v>
      </c>
      <c r="C95" s="25" t="s">
        <v>207</v>
      </c>
      <c r="D95" s="30" t="s">
        <v>39</v>
      </c>
      <c r="E95" s="38">
        <v>61.13</v>
      </c>
      <c r="F95" s="59"/>
      <c r="G95" s="60">
        <f>E95*F95</f>
        <v>0</v>
      </c>
      <c r="H95" s="45"/>
    </row>
    <row r="96" spans="2:8" s="4" customFormat="1" ht="12" outlineLevel="5">
      <c r="B96" s="73" t="s">
        <v>208</v>
      </c>
      <c r="C96" s="74" t="s">
        <v>209</v>
      </c>
      <c r="D96" s="75" t="s">
        <v>39</v>
      </c>
      <c r="E96" s="76">
        <v>48.75</v>
      </c>
      <c r="F96" s="77"/>
      <c r="G96" s="78">
        <f>E96*F96</f>
        <v>0</v>
      </c>
      <c r="H96" s="79"/>
    </row>
    <row r="97" spans="2:8" s="4" customFormat="1" ht="12" outlineLevel="5">
      <c r="B97" s="73" t="s">
        <v>210</v>
      </c>
      <c r="C97" s="74" t="s">
        <v>211</v>
      </c>
      <c r="D97" s="75" t="s">
        <v>39</v>
      </c>
      <c r="E97" s="76">
        <v>12.38</v>
      </c>
      <c r="F97" s="77"/>
      <c r="G97" s="78">
        <f>E97*F97</f>
        <v>0</v>
      </c>
      <c r="H97" s="79"/>
    </row>
    <row r="98" spans="2:8" s="4" customFormat="1" ht="12" outlineLevel="5">
      <c r="B98" s="73" t="s">
        <v>212</v>
      </c>
      <c r="C98" s="74" t="s">
        <v>213</v>
      </c>
      <c r="D98" s="75" t="s">
        <v>64</v>
      </c>
      <c r="E98" s="76">
        <v>61.02</v>
      </c>
      <c r="F98" s="77"/>
      <c r="G98" s="78">
        <f>E98*F98</f>
        <v>0</v>
      </c>
      <c r="H98" s="79"/>
    </row>
    <row r="99" spans="2:8" s="3" customFormat="1" ht="12" outlineLevel="3">
      <c r="B99" s="23" t="s">
        <v>214</v>
      </c>
      <c r="C99" s="48" t="s">
        <v>215</v>
      </c>
      <c r="D99" s="49"/>
      <c r="E99" s="41"/>
      <c r="F99" s="63"/>
      <c r="G99" s="64">
        <f>SUBTOTAL(9,G100:G101)</f>
        <v>0</v>
      </c>
      <c r="H99" s="50"/>
    </row>
    <row r="100" spans="2:8" s="4" customFormat="1" ht="22.5" outlineLevel="5">
      <c r="B100" s="73" t="s">
        <v>216</v>
      </c>
      <c r="C100" s="74" t="s">
        <v>217</v>
      </c>
      <c r="D100" s="75" t="s">
        <v>39</v>
      </c>
      <c r="E100" s="76">
        <v>52.15</v>
      </c>
      <c r="F100" s="77"/>
      <c r="G100" s="78">
        <f>E100*F100</f>
        <v>0</v>
      </c>
      <c r="H100" s="79"/>
    </row>
    <row r="101" spans="2:8" s="4" customFormat="1" ht="22.5" outlineLevel="5">
      <c r="B101" s="73" t="s">
        <v>218</v>
      </c>
      <c r="C101" s="74" t="s">
        <v>219</v>
      </c>
      <c r="D101" s="75" t="s">
        <v>39</v>
      </c>
      <c r="E101" s="76">
        <v>130.87</v>
      </c>
      <c r="F101" s="77"/>
      <c r="G101" s="78">
        <f>E101*F101</f>
        <v>0</v>
      </c>
      <c r="H101" s="79"/>
    </row>
    <row r="102" spans="2:8" s="3" customFormat="1" ht="12" outlineLevel="3">
      <c r="B102" s="23" t="s">
        <v>220</v>
      </c>
      <c r="C102" s="48" t="s">
        <v>221</v>
      </c>
      <c r="D102" s="49"/>
      <c r="E102" s="41"/>
      <c r="F102" s="63"/>
      <c r="G102" s="64">
        <f>SUBTOTAL(9,G103:G104)</f>
        <v>0</v>
      </c>
      <c r="H102" s="50"/>
    </row>
    <row r="103" spans="2:8" s="4" customFormat="1" ht="12" outlineLevel="5">
      <c r="B103" s="73" t="s">
        <v>222</v>
      </c>
      <c r="C103" s="74" t="s">
        <v>223</v>
      </c>
      <c r="D103" s="75" t="s">
        <v>64</v>
      </c>
      <c r="E103" s="76">
        <v>14.57</v>
      </c>
      <c r="F103" s="77"/>
      <c r="G103" s="78">
        <f>E103*F103</f>
        <v>0</v>
      </c>
      <c r="H103" s="79"/>
    </row>
    <row r="104" spans="2:8" s="4" customFormat="1" ht="12" outlineLevel="5">
      <c r="B104" s="73" t="s">
        <v>224</v>
      </c>
      <c r="C104" s="74" t="s">
        <v>225</v>
      </c>
      <c r="D104" s="75" t="s">
        <v>64</v>
      </c>
      <c r="E104" s="76">
        <v>11</v>
      </c>
      <c r="F104" s="77"/>
      <c r="G104" s="78">
        <f>E104*F104</f>
        <v>0</v>
      </c>
      <c r="H104" s="79"/>
    </row>
    <row r="105" spans="2:8" s="3" customFormat="1" ht="12" outlineLevel="2">
      <c r="B105" s="51" t="s">
        <v>226</v>
      </c>
      <c r="C105" s="52" t="s">
        <v>227</v>
      </c>
      <c r="D105" s="53"/>
      <c r="E105" s="54"/>
      <c r="F105" s="61"/>
      <c r="G105" s="62">
        <f>SUBTOTAL(9,G106:G110)</f>
        <v>0</v>
      </c>
      <c r="H105" s="55"/>
    </row>
    <row r="106" spans="2:8" s="4" customFormat="1" ht="12" outlineLevel="5">
      <c r="B106" s="73" t="s">
        <v>228</v>
      </c>
      <c r="C106" s="74" t="s">
        <v>229</v>
      </c>
      <c r="D106" s="75" t="s">
        <v>39</v>
      </c>
      <c r="E106" s="76">
        <v>53.71</v>
      </c>
      <c r="F106" s="77"/>
      <c r="G106" s="78">
        <f>E106*F106</f>
        <v>0</v>
      </c>
      <c r="H106" s="79"/>
    </row>
    <row r="107" spans="2:8" s="4" customFormat="1" ht="22.5" outlineLevel="5">
      <c r="B107" s="73" t="s">
        <v>230</v>
      </c>
      <c r="C107" s="74" t="s">
        <v>231</v>
      </c>
      <c r="D107" s="75" t="s">
        <v>39</v>
      </c>
      <c r="E107" s="76">
        <v>301.75</v>
      </c>
      <c r="F107" s="77"/>
      <c r="G107" s="78">
        <f>E107*F107</f>
        <v>0</v>
      </c>
      <c r="H107" s="79"/>
    </row>
    <row r="108" spans="2:8" s="4" customFormat="1" ht="22.5" outlineLevel="5">
      <c r="B108" s="73" t="s">
        <v>232</v>
      </c>
      <c r="C108" s="74" t="s">
        <v>233</v>
      </c>
      <c r="D108" s="75" t="s">
        <v>39</v>
      </c>
      <c r="E108" s="76">
        <v>76.010000000000005</v>
      </c>
      <c r="F108" s="77"/>
      <c r="G108" s="78">
        <f>E108*F108</f>
        <v>0</v>
      </c>
      <c r="H108" s="79"/>
    </row>
    <row r="109" spans="2:8" s="4" customFormat="1" ht="22.5" outlineLevel="5">
      <c r="B109" s="73" t="s">
        <v>234</v>
      </c>
      <c r="C109" s="74" t="s">
        <v>235</v>
      </c>
      <c r="D109" s="75" t="s">
        <v>39</v>
      </c>
      <c r="E109" s="76">
        <v>138.34</v>
      </c>
      <c r="F109" s="77"/>
      <c r="G109" s="78">
        <f>E109*F109</f>
        <v>0</v>
      </c>
      <c r="H109" s="79"/>
    </row>
    <row r="110" spans="2:8" s="4" customFormat="1" ht="12" outlineLevel="5">
      <c r="B110" s="73" t="s">
        <v>236</v>
      </c>
      <c r="C110" s="74" t="s">
        <v>237</v>
      </c>
      <c r="D110" s="75" t="s">
        <v>39</v>
      </c>
      <c r="E110" s="76">
        <v>50</v>
      </c>
      <c r="F110" s="77"/>
      <c r="G110" s="78">
        <f>E110*F110</f>
        <v>0</v>
      </c>
      <c r="H110" s="79"/>
    </row>
    <row r="111" spans="2:8" s="3" customFormat="1" ht="12" outlineLevel="2">
      <c r="B111" s="51" t="s">
        <v>238</v>
      </c>
      <c r="C111" s="52" t="s">
        <v>239</v>
      </c>
      <c r="D111" s="53"/>
      <c r="E111" s="54"/>
      <c r="F111" s="61"/>
      <c r="G111" s="62">
        <f>SUBTOTAL(9,G112:G125)</f>
        <v>0</v>
      </c>
      <c r="H111" s="55"/>
    </row>
    <row r="112" spans="2:8" s="3" customFormat="1" ht="12" outlineLevel="3">
      <c r="B112" s="23" t="s">
        <v>240</v>
      </c>
      <c r="C112" s="48" t="s">
        <v>241</v>
      </c>
      <c r="D112" s="49"/>
      <c r="E112" s="41"/>
      <c r="F112" s="63"/>
      <c r="G112" s="64">
        <f>SUBTOTAL(9,G113:G113)</f>
        <v>0</v>
      </c>
      <c r="H112" s="50"/>
    </row>
    <row r="113" spans="2:8" s="4" customFormat="1" ht="22.5" outlineLevel="5">
      <c r="B113" s="73" t="s">
        <v>242</v>
      </c>
      <c r="C113" s="74" t="s">
        <v>243</v>
      </c>
      <c r="D113" s="75" t="s">
        <v>39</v>
      </c>
      <c r="E113" s="76">
        <v>119.5</v>
      </c>
      <c r="F113" s="77"/>
      <c r="G113" s="78">
        <f>E113*F113</f>
        <v>0</v>
      </c>
      <c r="H113" s="79"/>
    </row>
    <row r="114" spans="2:8" s="3" customFormat="1" ht="12" outlineLevel="3">
      <c r="B114" s="23" t="s">
        <v>244</v>
      </c>
      <c r="C114" s="48" t="s">
        <v>245</v>
      </c>
      <c r="D114" s="49"/>
      <c r="E114" s="41"/>
      <c r="F114" s="63"/>
      <c r="G114" s="64">
        <f>SUBTOTAL(9,G115:G116)</f>
        <v>0</v>
      </c>
      <c r="H114" s="50"/>
    </row>
    <row r="115" spans="2:8" s="4" customFormat="1" ht="33.75" outlineLevel="5">
      <c r="B115" s="73" t="s">
        <v>246</v>
      </c>
      <c r="C115" s="74" t="s">
        <v>247</v>
      </c>
      <c r="D115" s="75" t="s">
        <v>39</v>
      </c>
      <c r="E115" s="76">
        <v>178.4</v>
      </c>
      <c r="F115" s="77"/>
      <c r="G115" s="78">
        <f>E115*F115</f>
        <v>0</v>
      </c>
      <c r="H115" s="79"/>
    </row>
    <row r="116" spans="2:8" s="4" customFormat="1" ht="33.75" outlineLevel="5">
      <c r="B116" s="73" t="s">
        <v>248</v>
      </c>
      <c r="C116" s="74" t="s">
        <v>249</v>
      </c>
      <c r="D116" s="75" t="s">
        <v>39</v>
      </c>
      <c r="E116" s="76">
        <v>30</v>
      </c>
      <c r="F116" s="77"/>
      <c r="G116" s="78">
        <f>E116*F116</f>
        <v>0</v>
      </c>
      <c r="H116" s="79"/>
    </row>
    <row r="117" spans="2:8" s="3" customFormat="1" ht="12" outlineLevel="3">
      <c r="B117" s="23" t="s">
        <v>250</v>
      </c>
      <c r="C117" s="48" t="s">
        <v>251</v>
      </c>
      <c r="D117" s="49"/>
      <c r="E117" s="41"/>
      <c r="F117" s="63"/>
      <c r="G117" s="64">
        <f>SUBTOTAL(9,G118:G119)</f>
        <v>0</v>
      </c>
      <c r="H117" s="50"/>
    </row>
    <row r="118" spans="2:8" s="4" customFormat="1" ht="22.5" outlineLevel="5">
      <c r="B118" s="73" t="s">
        <v>252</v>
      </c>
      <c r="C118" s="74" t="s">
        <v>253</v>
      </c>
      <c r="D118" s="75" t="s">
        <v>39</v>
      </c>
      <c r="E118" s="76">
        <v>4.5</v>
      </c>
      <c r="F118" s="77"/>
      <c r="G118" s="78">
        <f>E118*F118</f>
        <v>0</v>
      </c>
      <c r="H118" s="79"/>
    </row>
    <row r="119" spans="2:8" s="4" customFormat="1" ht="33.75" outlineLevel="5">
      <c r="B119" s="73" t="s">
        <v>254</v>
      </c>
      <c r="C119" s="74" t="s">
        <v>255</v>
      </c>
      <c r="D119" s="75" t="s">
        <v>39</v>
      </c>
      <c r="E119" s="76">
        <v>77.430000000000007</v>
      </c>
      <c r="F119" s="77"/>
      <c r="G119" s="78">
        <f>E119*F119</f>
        <v>0</v>
      </c>
      <c r="H119" s="79"/>
    </row>
    <row r="120" spans="2:8" s="3" customFormat="1" ht="12" outlineLevel="3">
      <c r="B120" s="23" t="s">
        <v>256</v>
      </c>
      <c r="C120" s="48" t="s">
        <v>257</v>
      </c>
      <c r="D120" s="49"/>
      <c r="E120" s="41"/>
      <c r="F120" s="63"/>
      <c r="G120" s="64">
        <f>SUBTOTAL(9,G121:G122)</f>
        <v>0</v>
      </c>
      <c r="H120" s="50"/>
    </row>
    <row r="121" spans="2:8" s="4" customFormat="1" ht="22.5" outlineLevel="5">
      <c r="B121" s="73" t="s">
        <v>258</v>
      </c>
      <c r="C121" s="74" t="s">
        <v>259</v>
      </c>
      <c r="D121" s="75" t="s">
        <v>39</v>
      </c>
      <c r="E121" s="76">
        <v>162.04</v>
      </c>
      <c r="F121" s="77"/>
      <c r="G121" s="78">
        <f>E121*F121</f>
        <v>0</v>
      </c>
      <c r="H121" s="79"/>
    </row>
    <row r="122" spans="2:8" s="4" customFormat="1" ht="22.5" outlineLevel="5">
      <c r="B122" s="73" t="s">
        <v>260</v>
      </c>
      <c r="C122" s="74" t="s">
        <v>261</v>
      </c>
      <c r="D122" s="75" t="s">
        <v>39</v>
      </c>
      <c r="E122" s="76">
        <v>13.02</v>
      </c>
      <c r="F122" s="77"/>
      <c r="G122" s="78">
        <f>E122*F122</f>
        <v>0</v>
      </c>
      <c r="H122" s="79"/>
    </row>
    <row r="123" spans="2:8" s="3" customFormat="1" ht="12" outlineLevel="3">
      <c r="B123" s="23" t="s">
        <v>262</v>
      </c>
      <c r="C123" s="48" t="s">
        <v>263</v>
      </c>
      <c r="D123" s="49"/>
      <c r="E123" s="41"/>
      <c r="F123" s="63"/>
      <c r="G123" s="64">
        <f>SUBTOTAL(9,G124:G125)</f>
        <v>0</v>
      </c>
      <c r="H123" s="50"/>
    </row>
    <row r="124" spans="2:8" s="4" customFormat="1" ht="33.75" outlineLevel="5">
      <c r="B124" s="73" t="s">
        <v>264</v>
      </c>
      <c r="C124" s="74" t="s">
        <v>265</v>
      </c>
      <c r="D124" s="75" t="s">
        <v>39</v>
      </c>
      <c r="E124" s="76">
        <v>403.7</v>
      </c>
      <c r="F124" s="77"/>
      <c r="G124" s="78">
        <f>E124*F124</f>
        <v>0</v>
      </c>
      <c r="H124" s="79"/>
    </row>
    <row r="125" spans="2:8" s="4" customFormat="1" ht="33.75" outlineLevel="5">
      <c r="B125" s="73" t="s">
        <v>266</v>
      </c>
      <c r="C125" s="74" t="s">
        <v>267</v>
      </c>
      <c r="D125" s="75" t="s">
        <v>39</v>
      </c>
      <c r="E125" s="76">
        <v>407.7</v>
      </c>
      <c r="F125" s="77"/>
      <c r="G125" s="78">
        <f>E125*F125</f>
        <v>0</v>
      </c>
      <c r="H125" s="79"/>
    </row>
    <row r="126" spans="2:8" s="3" customFormat="1" ht="12" outlineLevel="2">
      <c r="B126" s="51" t="s">
        <v>268</v>
      </c>
      <c r="C126" s="52" t="s">
        <v>269</v>
      </c>
      <c r="D126" s="53"/>
      <c r="E126" s="54"/>
      <c r="F126" s="61"/>
      <c r="G126" s="62">
        <f>SUBTOTAL(9,G127:G150)</f>
        <v>0</v>
      </c>
      <c r="H126" s="55"/>
    </row>
    <row r="127" spans="2:8" s="3" customFormat="1" ht="12" outlineLevel="3">
      <c r="B127" s="23" t="s">
        <v>270</v>
      </c>
      <c r="C127" s="48" t="s">
        <v>271</v>
      </c>
      <c r="D127" s="49"/>
      <c r="E127" s="41"/>
      <c r="F127" s="63"/>
      <c r="G127" s="64">
        <f>SUBTOTAL(9,G128:G129)</f>
        <v>0</v>
      </c>
      <c r="H127" s="50"/>
    </row>
    <row r="128" spans="2:8" s="4" customFormat="1" ht="22.5" outlineLevel="5">
      <c r="B128" s="73" t="s">
        <v>272</v>
      </c>
      <c r="C128" s="74" t="s">
        <v>273</v>
      </c>
      <c r="D128" s="75" t="s">
        <v>39</v>
      </c>
      <c r="E128" s="76">
        <v>113.93</v>
      </c>
      <c r="F128" s="77"/>
      <c r="G128" s="78">
        <f>E128*F128</f>
        <v>0</v>
      </c>
      <c r="H128" s="79"/>
    </row>
    <row r="129" spans="2:8" s="4" customFormat="1" ht="22.5" outlineLevel="5">
      <c r="B129" s="73" t="s">
        <v>274</v>
      </c>
      <c r="C129" s="74" t="s">
        <v>275</v>
      </c>
      <c r="D129" s="75" t="s">
        <v>39</v>
      </c>
      <c r="E129" s="76">
        <v>21.22</v>
      </c>
      <c r="F129" s="77"/>
      <c r="G129" s="78">
        <f>E129*F129</f>
        <v>0</v>
      </c>
      <c r="H129" s="79"/>
    </row>
    <row r="130" spans="2:8" s="3" customFormat="1" ht="12" outlineLevel="3">
      <c r="B130" s="23" t="s">
        <v>276</v>
      </c>
      <c r="C130" s="48" t="s">
        <v>277</v>
      </c>
      <c r="D130" s="49"/>
      <c r="E130" s="41"/>
      <c r="F130" s="63"/>
      <c r="G130" s="64">
        <f>SUBTOTAL(9,G131:G150)</f>
        <v>0</v>
      </c>
      <c r="H130" s="50"/>
    </row>
    <row r="131" spans="2:8" s="4" customFormat="1" ht="22.5" outlineLevel="5">
      <c r="B131" s="17" t="s">
        <v>278</v>
      </c>
      <c r="C131" s="25" t="s">
        <v>279</v>
      </c>
      <c r="D131" s="30" t="s">
        <v>61</v>
      </c>
      <c r="E131" s="38">
        <v>1</v>
      </c>
      <c r="F131" s="59"/>
      <c r="G131" s="60">
        <f t="shared" ref="G131:G150" si="4">E131*F131</f>
        <v>0</v>
      </c>
      <c r="H131" s="45"/>
    </row>
    <row r="132" spans="2:8" s="4" customFormat="1" ht="22.5" outlineLevel="5">
      <c r="B132" s="17" t="s">
        <v>280</v>
      </c>
      <c r="C132" s="25" t="s">
        <v>281</v>
      </c>
      <c r="D132" s="30" t="s">
        <v>61</v>
      </c>
      <c r="E132" s="38">
        <v>1</v>
      </c>
      <c r="F132" s="59"/>
      <c r="G132" s="60">
        <f t="shared" si="4"/>
        <v>0</v>
      </c>
      <c r="H132" s="45"/>
    </row>
    <row r="133" spans="2:8" s="4" customFormat="1" ht="22.5" outlineLevel="5">
      <c r="B133" s="17" t="s">
        <v>282</v>
      </c>
      <c r="C133" s="25" t="s">
        <v>283</v>
      </c>
      <c r="D133" s="30" t="s">
        <v>61</v>
      </c>
      <c r="E133" s="38">
        <v>1</v>
      </c>
      <c r="F133" s="59"/>
      <c r="G133" s="60">
        <f t="shared" si="4"/>
        <v>0</v>
      </c>
      <c r="H133" s="45"/>
    </row>
    <row r="134" spans="2:8" s="4" customFormat="1" ht="22.5" outlineLevel="5">
      <c r="B134" s="17" t="s">
        <v>284</v>
      </c>
      <c r="C134" s="25" t="s">
        <v>285</v>
      </c>
      <c r="D134" s="30" t="s">
        <v>61</v>
      </c>
      <c r="E134" s="38">
        <v>1</v>
      </c>
      <c r="F134" s="59"/>
      <c r="G134" s="60">
        <f t="shared" si="4"/>
        <v>0</v>
      </c>
      <c r="H134" s="45"/>
    </row>
    <row r="135" spans="2:8" s="4" customFormat="1" ht="22.5" outlineLevel="5">
      <c r="B135" s="17" t="s">
        <v>286</v>
      </c>
      <c r="C135" s="25" t="s">
        <v>287</v>
      </c>
      <c r="D135" s="30" t="s">
        <v>61</v>
      </c>
      <c r="E135" s="38">
        <v>3</v>
      </c>
      <c r="F135" s="59"/>
      <c r="G135" s="60">
        <f t="shared" si="4"/>
        <v>0</v>
      </c>
      <c r="H135" s="45"/>
    </row>
    <row r="136" spans="2:8" s="4" customFormat="1" ht="22.5" outlineLevel="5">
      <c r="B136" s="17" t="s">
        <v>288</v>
      </c>
      <c r="C136" s="25" t="s">
        <v>289</v>
      </c>
      <c r="D136" s="30" t="s">
        <v>61</v>
      </c>
      <c r="E136" s="38">
        <v>1</v>
      </c>
      <c r="F136" s="59"/>
      <c r="G136" s="60">
        <f t="shared" si="4"/>
        <v>0</v>
      </c>
      <c r="H136" s="45"/>
    </row>
    <row r="137" spans="2:8" s="4" customFormat="1" ht="22.5" outlineLevel="5">
      <c r="B137" s="17" t="s">
        <v>290</v>
      </c>
      <c r="C137" s="25" t="s">
        <v>291</v>
      </c>
      <c r="D137" s="30" t="s">
        <v>61</v>
      </c>
      <c r="E137" s="38">
        <v>1</v>
      </c>
      <c r="F137" s="59"/>
      <c r="G137" s="60">
        <f t="shared" si="4"/>
        <v>0</v>
      </c>
      <c r="H137" s="45"/>
    </row>
    <row r="138" spans="2:8" s="4" customFormat="1" ht="33.75" outlineLevel="5">
      <c r="B138" s="17" t="s">
        <v>292</v>
      </c>
      <c r="C138" s="25" t="s">
        <v>293</v>
      </c>
      <c r="D138" s="30" t="s">
        <v>61</v>
      </c>
      <c r="E138" s="38">
        <v>4</v>
      </c>
      <c r="F138" s="59"/>
      <c r="G138" s="60">
        <f t="shared" si="4"/>
        <v>0</v>
      </c>
      <c r="H138" s="45"/>
    </row>
    <row r="139" spans="2:8" s="4" customFormat="1" ht="33.75" outlineLevel="5">
      <c r="B139" s="17" t="s">
        <v>294</v>
      </c>
      <c r="C139" s="25" t="s">
        <v>295</v>
      </c>
      <c r="D139" s="30" t="s">
        <v>61</v>
      </c>
      <c r="E139" s="38">
        <v>3</v>
      </c>
      <c r="F139" s="59"/>
      <c r="G139" s="60">
        <f t="shared" si="4"/>
        <v>0</v>
      </c>
      <c r="H139" s="45"/>
    </row>
    <row r="140" spans="2:8" s="4" customFormat="1" ht="22.5" outlineLevel="5">
      <c r="B140" s="17" t="s">
        <v>296</v>
      </c>
      <c r="C140" s="25" t="s">
        <v>297</v>
      </c>
      <c r="D140" s="30" t="s">
        <v>61</v>
      </c>
      <c r="E140" s="38">
        <v>1</v>
      </c>
      <c r="F140" s="59"/>
      <c r="G140" s="60">
        <f t="shared" si="4"/>
        <v>0</v>
      </c>
      <c r="H140" s="45"/>
    </row>
    <row r="141" spans="2:8" s="4" customFormat="1" ht="22.5" outlineLevel="5">
      <c r="B141" s="17" t="s">
        <v>298</v>
      </c>
      <c r="C141" s="25" t="s">
        <v>299</v>
      </c>
      <c r="D141" s="30" t="s">
        <v>61</v>
      </c>
      <c r="E141" s="38">
        <v>1</v>
      </c>
      <c r="F141" s="59"/>
      <c r="G141" s="60">
        <f t="shared" si="4"/>
        <v>0</v>
      </c>
      <c r="H141" s="45"/>
    </row>
    <row r="142" spans="2:8" s="4" customFormat="1" ht="22.5" outlineLevel="5">
      <c r="B142" s="17" t="s">
        <v>300</v>
      </c>
      <c r="C142" s="25" t="s">
        <v>301</v>
      </c>
      <c r="D142" s="30" t="s">
        <v>61</v>
      </c>
      <c r="E142" s="38">
        <v>1</v>
      </c>
      <c r="F142" s="59"/>
      <c r="G142" s="60">
        <f t="shared" si="4"/>
        <v>0</v>
      </c>
      <c r="H142" s="45"/>
    </row>
    <row r="143" spans="2:8" s="4" customFormat="1" ht="22.5" outlineLevel="5">
      <c r="B143" s="17" t="s">
        <v>302</v>
      </c>
      <c r="C143" s="25" t="s">
        <v>303</v>
      </c>
      <c r="D143" s="30" t="s">
        <v>61</v>
      </c>
      <c r="E143" s="38">
        <v>1</v>
      </c>
      <c r="F143" s="59"/>
      <c r="G143" s="60">
        <f t="shared" si="4"/>
        <v>0</v>
      </c>
      <c r="H143" s="45"/>
    </row>
    <row r="144" spans="2:8" s="4" customFormat="1" ht="22.5" outlineLevel="5">
      <c r="B144" s="17" t="s">
        <v>304</v>
      </c>
      <c r="C144" s="25" t="s">
        <v>305</v>
      </c>
      <c r="D144" s="30" t="s">
        <v>61</v>
      </c>
      <c r="E144" s="38">
        <v>1</v>
      </c>
      <c r="F144" s="59"/>
      <c r="G144" s="60">
        <f t="shared" si="4"/>
        <v>0</v>
      </c>
      <c r="H144" s="45"/>
    </row>
    <row r="145" spans="2:8" s="4" customFormat="1" ht="33.75" outlineLevel="5">
      <c r="B145" s="17" t="s">
        <v>306</v>
      </c>
      <c r="C145" s="25" t="s">
        <v>307</v>
      </c>
      <c r="D145" s="30" t="s">
        <v>61</v>
      </c>
      <c r="E145" s="38">
        <v>3</v>
      </c>
      <c r="F145" s="59"/>
      <c r="G145" s="60">
        <f t="shared" si="4"/>
        <v>0</v>
      </c>
      <c r="H145" s="45"/>
    </row>
    <row r="146" spans="2:8" s="4" customFormat="1" ht="33.75" outlineLevel="5">
      <c r="B146" s="17" t="s">
        <v>308</v>
      </c>
      <c r="C146" s="25" t="s">
        <v>309</v>
      </c>
      <c r="D146" s="30" t="s">
        <v>61</v>
      </c>
      <c r="E146" s="38">
        <v>4</v>
      </c>
      <c r="F146" s="59"/>
      <c r="G146" s="60">
        <f t="shared" si="4"/>
        <v>0</v>
      </c>
      <c r="H146" s="45"/>
    </row>
    <row r="147" spans="2:8" s="4" customFormat="1" ht="22.5" outlineLevel="5">
      <c r="B147" s="17" t="s">
        <v>310</v>
      </c>
      <c r="C147" s="25" t="s">
        <v>297</v>
      </c>
      <c r="D147" s="30" t="s">
        <v>61</v>
      </c>
      <c r="E147" s="38">
        <v>1</v>
      </c>
      <c r="F147" s="59"/>
      <c r="G147" s="60">
        <f t="shared" si="4"/>
        <v>0</v>
      </c>
      <c r="H147" s="45"/>
    </row>
    <row r="148" spans="2:8" s="4" customFormat="1" ht="22.5" outlineLevel="5">
      <c r="B148" s="17" t="s">
        <v>311</v>
      </c>
      <c r="C148" s="25" t="s">
        <v>299</v>
      </c>
      <c r="D148" s="30" t="s">
        <v>61</v>
      </c>
      <c r="E148" s="38">
        <v>1</v>
      </c>
      <c r="F148" s="59"/>
      <c r="G148" s="60">
        <f t="shared" si="4"/>
        <v>0</v>
      </c>
      <c r="H148" s="45"/>
    </row>
    <row r="149" spans="2:8" s="4" customFormat="1" ht="22.5" outlineLevel="5">
      <c r="B149" s="17" t="s">
        <v>312</v>
      </c>
      <c r="C149" s="25" t="s">
        <v>301</v>
      </c>
      <c r="D149" s="30" t="s">
        <v>61</v>
      </c>
      <c r="E149" s="38">
        <v>1</v>
      </c>
      <c r="F149" s="59"/>
      <c r="G149" s="60">
        <f t="shared" si="4"/>
        <v>0</v>
      </c>
      <c r="H149" s="45"/>
    </row>
    <row r="150" spans="2:8" s="4" customFormat="1" ht="22.5" outlineLevel="5">
      <c r="B150" s="17" t="s">
        <v>313</v>
      </c>
      <c r="C150" s="25" t="s">
        <v>303</v>
      </c>
      <c r="D150" s="30" t="s">
        <v>61</v>
      </c>
      <c r="E150" s="38">
        <v>1</v>
      </c>
      <c r="F150" s="59"/>
      <c r="G150" s="60">
        <f t="shared" si="4"/>
        <v>0</v>
      </c>
      <c r="H150" s="45"/>
    </row>
    <row r="151" spans="2:8" s="3" customFormat="1" ht="12" outlineLevel="2">
      <c r="B151" s="51" t="s">
        <v>314</v>
      </c>
      <c r="C151" s="52" t="s">
        <v>315</v>
      </c>
      <c r="D151" s="53"/>
      <c r="E151" s="54"/>
      <c r="F151" s="61"/>
      <c r="G151" s="62">
        <f>SUBTOTAL(9,G152:G154)</f>
        <v>0</v>
      </c>
      <c r="H151" s="55"/>
    </row>
    <row r="152" spans="2:8" s="4" customFormat="1" ht="12" outlineLevel="5">
      <c r="B152" s="73" t="s">
        <v>316</v>
      </c>
      <c r="C152" s="74" t="s">
        <v>317</v>
      </c>
      <c r="D152" s="75" t="s">
        <v>39</v>
      </c>
      <c r="E152" s="76">
        <v>18.28</v>
      </c>
      <c r="F152" s="77"/>
      <c r="G152" s="78">
        <f>E152*F152</f>
        <v>0</v>
      </c>
      <c r="H152" s="79"/>
    </row>
    <row r="153" spans="2:8" s="4" customFormat="1" ht="12" outlineLevel="5">
      <c r="B153" s="73" t="s">
        <v>318</v>
      </c>
      <c r="C153" s="74" t="s">
        <v>319</v>
      </c>
      <c r="D153" s="75" t="s">
        <v>320</v>
      </c>
      <c r="E153" s="76">
        <v>6</v>
      </c>
      <c r="F153" s="77"/>
      <c r="G153" s="78">
        <f>E153*F153</f>
        <v>0</v>
      </c>
      <c r="H153" s="79"/>
    </row>
    <row r="154" spans="2:8" s="4" customFormat="1" ht="12" outlineLevel="5">
      <c r="B154" s="73" t="s">
        <v>321</v>
      </c>
      <c r="C154" s="74" t="s">
        <v>322</v>
      </c>
      <c r="D154" s="75" t="s">
        <v>323</v>
      </c>
      <c r="E154" s="76">
        <v>200.61</v>
      </c>
      <c r="F154" s="77"/>
      <c r="G154" s="78">
        <f>E154*F154</f>
        <v>0</v>
      </c>
      <c r="H154" s="79"/>
    </row>
    <row r="155" spans="2:8" outlineLevel="1">
      <c r="B155" s="16" t="s">
        <v>9</v>
      </c>
      <c r="C155" s="28" t="s">
        <v>324</v>
      </c>
      <c r="D155" s="29"/>
      <c r="E155" s="37"/>
      <c r="F155" s="58"/>
      <c r="G155" s="58">
        <f>SUBTOTAL(9,G156:G163)</f>
        <v>0</v>
      </c>
      <c r="H155" s="44"/>
    </row>
    <row r="156" spans="2:8" s="3" customFormat="1" ht="12" outlineLevel="2">
      <c r="B156" s="51" t="s">
        <v>325</v>
      </c>
      <c r="C156" s="52" t="s">
        <v>326</v>
      </c>
      <c r="D156" s="53"/>
      <c r="E156" s="54"/>
      <c r="F156" s="61"/>
      <c r="G156" s="62">
        <f>SUBTOTAL(9,G157:G158)</f>
        <v>0</v>
      </c>
      <c r="H156" s="55"/>
    </row>
    <row r="157" spans="2:8" s="4" customFormat="1" ht="12" outlineLevel="5">
      <c r="B157" s="73" t="s">
        <v>327</v>
      </c>
      <c r="C157" s="74" t="s">
        <v>328</v>
      </c>
      <c r="D157" s="75" t="s">
        <v>320</v>
      </c>
      <c r="E157" s="76">
        <v>1</v>
      </c>
      <c r="F157" s="77"/>
      <c r="G157" s="78">
        <f>E157*F157</f>
        <v>0</v>
      </c>
      <c r="H157" s="79"/>
    </row>
    <row r="158" spans="2:8" s="4" customFormat="1" ht="12" outlineLevel="5">
      <c r="B158" s="73" t="s">
        <v>329</v>
      </c>
      <c r="C158" s="74" t="s">
        <v>330</v>
      </c>
      <c r="D158" s="75" t="s">
        <v>320</v>
      </c>
      <c r="E158" s="76">
        <v>1</v>
      </c>
      <c r="F158" s="77"/>
      <c r="G158" s="78">
        <f>E158*F158</f>
        <v>0</v>
      </c>
      <c r="H158" s="79"/>
    </row>
    <row r="159" spans="2:8" s="3" customFormat="1" ht="12" outlineLevel="2">
      <c r="B159" s="51" t="s">
        <v>331</v>
      </c>
      <c r="C159" s="52" t="s">
        <v>332</v>
      </c>
      <c r="D159" s="53"/>
      <c r="E159" s="54"/>
      <c r="F159" s="61"/>
      <c r="G159" s="62">
        <f>SUBTOTAL(9,G160:G163)</f>
        <v>0</v>
      </c>
      <c r="H159" s="55"/>
    </row>
    <row r="160" spans="2:8" s="4" customFormat="1" ht="12" outlineLevel="5">
      <c r="B160" s="73" t="s">
        <v>333</v>
      </c>
      <c r="C160" s="74" t="s">
        <v>334</v>
      </c>
      <c r="D160" s="75" t="s">
        <v>61</v>
      </c>
      <c r="E160" s="76">
        <v>7</v>
      </c>
      <c r="F160" s="77"/>
      <c r="G160" s="78">
        <f>E160*F160</f>
        <v>0</v>
      </c>
      <c r="H160" s="79"/>
    </row>
    <row r="161" spans="2:8" s="4" customFormat="1" ht="12" outlineLevel="5">
      <c r="B161" s="73" t="s">
        <v>335</v>
      </c>
      <c r="C161" s="74" t="s">
        <v>336</v>
      </c>
      <c r="D161" s="75" t="s">
        <v>61</v>
      </c>
      <c r="E161" s="76">
        <v>1</v>
      </c>
      <c r="F161" s="77"/>
      <c r="G161" s="78">
        <f>E161*F161</f>
        <v>0</v>
      </c>
      <c r="H161" s="79"/>
    </row>
    <row r="162" spans="2:8" s="4" customFormat="1" ht="12" outlineLevel="5">
      <c r="B162" s="73" t="s">
        <v>337</v>
      </c>
      <c r="C162" s="74" t="s">
        <v>338</v>
      </c>
      <c r="D162" s="75" t="s">
        <v>61</v>
      </c>
      <c r="E162" s="76">
        <v>1</v>
      </c>
      <c r="F162" s="77"/>
      <c r="G162" s="78">
        <f>E162*F162</f>
        <v>0</v>
      </c>
      <c r="H162" s="79"/>
    </row>
    <row r="163" spans="2:8" s="4" customFormat="1" ht="12" outlineLevel="5">
      <c r="B163" s="73" t="s">
        <v>339</v>
      </c>
      <c r="C163" s="74" t="s">
        <v>340</v>
      </c>
      <c r="D163" s="75" t="s">
        <v>61</v>
      </c>
      <c r="E163" s="76">
        <v>8</v>
      </c>
      <c r="F163" s="77"/>
      <c r="G163" s="78">
        <f>E163*F163</f>
        <v>0</v>
      </c>
      <c r="H163" s="79"/>
    </row>
    <row r="164" spans="2:8" outlineLevel="1">
      <c r="B164" s="16" t="s">
        <v>10</v>
      </c>
      <c r="C164" s="28" t="s">
        <v>341</v>
      </c>
      <c r="D164" s="29"/>
      <c r="E164" s="37"/>
      <c r="F164" s="58"/>
      <c r="G164" s="58">
        <f>SUBTOTAL(9,G165:G213)</f>
        <v>0</v>
      </c>
      <c r="H164" s="44"/>
    </row>
    <row r="165" spans="2:8" s="3" customFormat="1" ht="12.75" customHeight="1" outlineLevel="2">
      <c r="B165" s="51" t="s">
        <v>342</v>
      </c>
      <c r="C165" s="52" t="s">
        <v>343</v>
      </c>
      <c r="D165" s="53"/>
      <c r="E165" s="54"/>
      <c r="F165" s="61"/>
      <c r="G165" s="62">
        <f>SUBTOTAL(9,G166:G190)</f>
        <v>0</v>
      </c>
      <c r="H165" s="55"/>
    </row>
    <row r="166" spans="2:8" s="3" customFormat="1" ht="12" outlineLevel="3">
      <c r="B166" s="23" t="s">
        <v>344</v>
      </c>
      <c r="C166" s="48" t="s">
        <v>345</v>
      </c>
      <c r="D166" s="49"/>
      <c r="E166" s="41"/>
      <c r="F166" s="63"/>
      <c r="G166" s="64">
        <f>SUBTOTAL(9,G167:G172)</f>
        <v>0</v>
      </c>
      <c r="H166" s="50"/>
    </row>
    <row r="167" spans="2:8" s="4" customFormat="1" ht="12" outlineLevel="5">
      <c r="B167" s="73" t="s">
        <v>346</v>
      </c>
      <c r="C167" s="74" t="s">
        <v>347</v>
      </c>
      <c r="D167" s="75" t="s">
        <v>39</v>
      </c>
      <c r="E167" s="76">
        <v>367</v>
      </c>
      <c r="F167" s="77"/>
      <c r="G167" s="78">
        <f t="shared" ref="G167:G172" si="5">E167*F167</f>
        <v>0</v>
      </c>
      <c r="H167" s="79"/>
    </row>
    <row r="168" spans="2:8" s="4" customFormat="1" ht="22.5" outlineLevel="5">
      <c r="B168" s="73" t="s">
        <v>348</v>
      </c>
      <c r="C168" s="74" t="s">
        <v>349</v>
      </c>
      <c r="D168" s="75" t="s">
        <v>39</v>
      </c>
      <c r="E168" s="76">
        <v>367</v>
      </c>
      <c r="F168" s="77"/>
      <c r="G168" s="78">
        <f t="shared" si="5"/>
        <v>0</v>
      </c>
      <c r="H168" s="79"/>
    </row>
    <row r="169" spans="2:8" s="4" customFormat="1" ht="12" outlineLevel="5">
      <c r="B169" s="73" t="s">
        <v>350</v>
      </c>
      <c r="C169" s="74" t="s">
        <v>351</v>
      </c>
      <c r="D169" s="75" t="s">
        <v>39</v>
      </c>
      <c r="E169" s="76">
        <v>367</v>
      </c>
      <c r="F169" s="77"/>
      <c r="G169" s="78">
        <f t="shared" si="5"/>
        <v>0</v>
      </c>
      <c r="H169" s="79"/>
    </row>
    <row r="170" spans="2:8" s="4" customFormat="1" ht="12" outlineLevel="5">
      <c r="B170" s="73" t="s">
        <v>352</v>
      </c>
      <c r="C170" s="74" t="s">
        <v>353</v>
      </c>
      <c r="D170" s="75" t="s">
        <v>39</v>
      </c>
      <c r="E170" s="76">
        <v>367</v>
      </c>
      <c r="F170" s="77"/>
      <c r="G170" s="78">
        <f t="shared" si="5"/>
        <v>0</v>
      </c>
      <c r="H170" s="79"/>
    </row>
    <row r="171" spans="2:8" s="4" customFormat="1" ht="12" outlineLevel="5">
      <c r="B171" s="73" t="s">
        <v>354</v>
      </c>
      <c r="C171" s="74" t="s">
        <v>355</v>
      </c>
      <c r="D171" s="75" t="s">
        <v>39</v>
      </c>
      <c r="E171" s="76">
        <v>367</v>
      </c>
      <c r="F171" s="77"/>
      <c r="G171" s="78">
        <f t="shared" si="5"/>
        <v>0</v>
      </c>
      <c r="H171" s="79"/>
    </row>
    <row r="172" spans="2:8" s="4" customFormat="1" ht="12" outlineLevel="5">
      <c r="B172" s="73" t="s">
        <v>356</v>
      </c>
      <c r="C172" s="74" t="s">
        <v>357</v>
      </c>
      <c r="D172" s="75" t="s">
        <v>44</v>
      </c>
      <c r="E172" s="76">
        <v>165.15</v>
      </c>
      <c r="F172" s="77"/>
      <c r="G172" s="78">
        <f t="shared" si="5"/>
        <v>0</v>
      </c>
      <c r="H172" s="79"/>
    </row>
    <row r="173" spans="2:8" s="3" customFormat="1" ht="12.75" customHeight="1" outlineLevel="3">
      <c r="B173" s="23" t="s">
        <v>358</v>
      </c>
      <c r="C173" s="48" t="s">
        <v>359</v>
      </c>
      <c r="D173" s="49"/>
      <c r="E173" s="41"/>
      <c r="F173" s="63"/>
      <c r="G173" s="64">
        <f>SUBTOTAL(9,G174:G180)</f>
        <v>0</v>
      </c>
      <c r="H173" s="50"/>
    </row>
    <row r="174" spans="2:8" s="4" customFormat="1" ht="12" outlineLevel="5">
      <c r="B174" s="17" t="s">
        <v>360</v>
      </c>
      <c r="C174" s="25" t="s">
        <v>361</v>
      </c>
      <c r="D174" s="30" t="s">
        <v>39</v>
      </c>
      <c r="E174" s="38">
        <v>46.75</v>
      </c>
      <c r="F174" s="59"/>
      <c r="G174" s="60">
        <f t="shared" ref="G174:G180" si="6">E174*F174</f>
        <v>0</v>
      </c>
      <c r="H174" s="45"/>
    </row>
    <row r="175" spans="2:8" s="4" customFormat="1" ht="12" outlineLevel="5">
      <c r="B175" s="17" t="s">
        <v>362</v>
      </c>
      <c r="C175" s="25" t="s">
        <v>363</v>
      </c>
      <c r="D175" s="30" t="s">
        <v>39</v>
      </c>
      <c r="E175" s="38">
        <v>27.5</v>
      </c>
      <c r="F175" s="59"/>
      <c r="G175" s="60">
        <f t="shared" si="6"/>
        <v>0</v>
      </c>
      <c r="H175" s="45"/>
    </row>
    <row r="176" spans="2:8" s="4" customFormat="1" ht="22.5" outlineLevel="5">
      <c r="B176" s="17" t="s">
        <v>364</v>
      </c>
      <c r="C176" s="25" t="s">
        <v>365</v>
      </c>
      <c r="D176" s="30" t="s">
        <v>39</v>
      </c>
      <c r="E176" s="38">
        <v>46.75</v>
      </c>
      <c r="F176" s="59"/>
      <c r="G176" s="60">
        <f t="shared" si="6"/>
        <v>0</v>
      </c>
      <c r="H176" s="45"/>
    </row>
    <row r="177" spans="2:8" s="4" customFormat="1" ht="12" outlineLevel="5">
      <c r="B177" s="17" t="s">
        <v>366</v>
      </c>
      <c r="C177" s="25" t="s">
        <v>367</v>
      </c>
      <c r="D177" s="30" t="s">
        <v>39</v>
      </c>
      <c r="E177" s="38">
        <v>46.75</v>
      </c>
      <c r="F177" s="59"/>
      <c r="G177" s="60">
        <f t="shared" si="6"/>
        <v>0</v>
      </c>
      <c r="H177" s="45"/>
    </row>
    <row r="178" spans="2:8" s="4" customFormat="1" ht="22.5" outlineLevel="5">
      <c r="B178" s="17" t="s">
        <v>368</v>
      </c>
      <c r="C178" s="25" t="s">
        <v>369</v>
      </c>
      <c r="D178" s="30" t="s">
        <v>39</v>
      </c>
      <c r="E178" s="38">
        <v>57.75</v>
      </c>
      <c r="F178" s="59"/>
      <c r="G178" s="60">
        <f t="shared" si="6"/>
        <v>0</v>
      </c>
      <c r="H178" s="45"/>
    </row>
    <row r="179" spans="2:8" s="4" customFormat="1" ht="12" outlineLevel="5">
      <c r="B179" s="17" t="s">
        <v>370</v>
      </c>
      <c r="C179" s="25" t="s">
        <v>371</v>
      </c>
      <c r="D179" s="30" t="s">
        <v>39</v>
      </c>
      <c r="E179" s="38">
        <v>34.1</v>
      </c>
      <c r="F179" s="59"/>
      <c r="G179" s="60">
        <f t="shared" si="6"/>
        <v>0</v>
      </c>
      <c r="H179" s="45"/>
    </row>
    <row r="180" spans="2:8" s="4" customFormat="1" ht="12" outlineLevel="5">
      <c r="B180" s="73" t="s">
        <v>372</v>
      </c>
      <c r="C180" s="74" t="s">
        <v>373</v>
      </c>
      <c r="D180" s="75" t="s">
        <v>39</v>
      </c>
      <c r="E180" s="76">
        <v>34.409999999999997</v>
      </c>
      <c r="F180" s="77"/>
      <c r="G180" s="78">
        <f t="shared" si="6"/>
        <v>0</v>
      </c>
      <c r="H180" s="79"/>
    </row>
    <row r="181" spans="2:8" s="3" customFormat="1" ht="12" outlineLevel="3">
      <c r="B181" s="23" t="s">
        <v>374</v>
      </c>
      <c r="C181" s="48" t="s">
        <v>375</v>
      </c>
      <c r="D181" s="49"/>
      <c r="E181" s="41"/>
      <c r="F181" s="63"/>
      <c r="G181" s="64">
        <f>SUBTOTAL(9,G182:G187)</f>
        <v>0</v>
      </c>
      <c r="H181" s="50"/>
    </row>
    <row r="182" spans="2:8" s="4" customFormat="1" ht="12" outlineLevel="5">
      <c r="B182" s="17" t="s">
        <v>376</v>
      </c>
      <c r="C182" s="25" t="s">
        <v>361</v>
      </c>
      <c r="D182" s="30" t="s">
        <v>39</v>
      </c>
      <c r="E182" s="38">
        <v>3.77</v>
      </c>
      <c r="F182" s="59"/>
      <c r="G182" s="60">
        <f t="shared" ref="G182:G187" si="7">E182*F182</f>
        <v>0</v>
      </c>
      <c r="H182" s="45"/>
    </row>
    <row r="183" spans="2:8" s="4" customFormat="1" ht="12" outlineLevel="5">
      <c r="B183" s="17" t="s">
        <v>377</v>
      </c>
      <c r="C183" s="25" t="s">
        <v>378</v>
      </c>
      <c r="D183" s="30" t="s">
        <v>39</v>
      </c>
      <c r="E183" s="38">
        <v>2.3199999999999998</v>
      </c>
      <c r="F183" s="59"/>
      <c r="G183" s="60">
        <f t="shared" si="7"/>
        <v>0</v>
      </c>
      <c r="H183" s="45"/>
    </row>
    <row r="184" spans="2:8" s="4" customFormat="1" ht="22.5" outlineLevel="5">
      <c r="B184" s="17" t="s">
        <v>379</v>
      </c>
      <c r="C184" s="25" t="s">
        <v>365</v>
      </c>
      <c r="D184" s="30" t="s">
        <v>39</v>
      </c>
      <c r="E184" s="38">
        <v>3.77</v>
      </c>
      <c r="F184" s="59"/>
      <c r="G184" s="60">
        <f t="shared" si="7"/>
        <v>0</v>
      </c>
      <c r="H184" s="45"/>
    </row>
    <row r="185" spans="2:8" s="4" customFormat="1" ht="12" outlineLevel="5">
      <c r="B185" s="17" t="s">
        <v>380</v>
      </c>
      <c r="C185" s="25" t="s">
        <v>367</v>
      </c>
      <c r="D185" s="30" t="s">
        <v>39</v>
      </c>
      <c r="E185" s="38">
        <v>3.77</v>
      </c>
      <c r="F185" s="59"/>
      <c r="G185" s="60">
        <f t="shared" si="7"/>
        <v>0</v>
      </c>
      <c r="H185" s="45"/>
    </row>
    <row r="186" spans="2:8" s="4" customFormat="1" ht="22.5" outlineLevel="5">
      <c r="B186" s="17" t="s">
        <v>381</v>
      </c>
      <c r="C186" s="25" t="s">
        <v>369</v>
      </c>
      <c r="D186" s="30" t="s">
        <v>39</v>
      </c>
      <c r="E186" s="38">
        <v>4.1760000000000002</v>
      </c>
      <c r="F186" s="59"/>
      <c r="G186" s="60">
        <f t="shared" si="7"/>
        <v>0</v>
      </c>
      <c r="H186" s="45"/>
    </row>
    <row r="187" spans="2:8" s="80" customFormat="1" ht="22.5" outlineLevel="5">
      <c r="B187" s="73" t="s">
        <v>382</v>
      </c>
      <c r="C187" s="74" t="s">
        <v>383</v>
      </c>
      <c r="D187" s="75" t="s">
        <v>39</v>
      </c>
      <c r="E187" s="76">
        <v>10.42</v>
      </c>
      <c r="F187" s="77"/>
      <c r="G187" s="78">
        <f t="shared" si="7"/>
        <v>0</v>
      </c>
      <c r="H187" s="79"/>
    </row>
    <row r="188" spans="2:8" s="3" customFormat="1" ht="12" outlineLevel="3">
      <c r="B188" s="23" t="s">
        <v>384</v>
      </c>
      <c r="C188" s="48" t="s">
        <v>385</v>
      </c>
      <c r="D188" s="49"/>
      <c r="E188" s="41"/>
      <c r="F188" s="63"/>
      <c r="G188" s="64">
        <f>SUBTOTAL(9,G189:G190)</f>
        <v>0</v>
      </c>
      <c r="H188" s="50"/>
    </row>
    <row r="189" spans="2:8" s="4" customFormat="1" ht="45" outlineLevel="5">
      <c r="B189" s="73" t="s">
        <v>386</v>
      </c>
      <c r="C189" s="74" t="s">
        <v>387</v>
      </c>
      <c r="D189" s="75" t="s">
        <v>323</v>
      </c>
      <c r="E189" s="76">
        <v>70</v>
      </c>
      <c r="F189" s="77"/>
      <c r="G189" s="78">
        <f>E189*F189</f>
        <v>0</v>
      </c>
      <c r="H189" s="79"/>
    </row>
    <row r="190" spans="2:8" s="4" customFormat="1" ht="12" outlineLevel="5">
      <c r="B190" s="73" t="s">
        <v>388</v>
      </c>
      <c r="C190" s="74" t="s">
        <v>389</v>
      </c>
      <c r="D190" s="75" t="s">
        <v>320</v>
      </c>
      <c r="E190" s="76">
        <v>1</v>
      </c>
      <c r="F190" s="77"/>
      <c r="G190" s="78">
        <f>E190*F190</f>
        <v>0</v>
      </c>
      <c r="H190" s="79"/>
    </row>
    <row r="191" spans="2:8" s="3" customFormat="1" ht="12" outlineLevel="2">
      <c r="B191" s="51" t="s">
        <v>390</v>
      </c>
      <c r="C191" s="52" t="s">
        <v>391</v>
      </c>
      <c r="D191" s="53"/>
      <c r="E191" s="54"/>
      <c r="F191" s="61"/>
      <c r="G191" s="62">
        <f>SUBTOTAL(9,G192:G200)</f>
        <v>0</v>
      </c>
      <c r="H191" s="55"/>
    </row>
    <row r="192" spans="2:8" s="3" customFormat="1" ht="12" outlineLevel="3">
      <c r="B192" s="23" t="s">
        <v>392</v>
      </c>
      <c r="C192" s="48" t="s">
        <v>393</v>
      </c>
      <c r="D192" s="49"/>
      <c r="E192" s="41"/>
      <c r="F192" s="63"/>
      <c r="G192" s="64">
        <f>SUBTOTAL(9,G193:G195)</f>
        <v>0</v>
      </c>
      <c r="H192" s="50"/>
    </row>
    <row r="193" spans="2:8" s="4" customFormat="1" ht="12" outlineLevel="5">
      <c r="B193" s="73" t="s">
        <v>394</v>
      </c>
      <c r="C193" s="74" t="s">
        <v>395</v>
      </c>
      <c r="D193" s="75" t="s">
        <v>39</v>
      </c>
      <c r="E193" s="76">
        <v>70.2</v>
      </c>
      <c r="F193" s="77"/>
      <c r="G193" s="78">
        <f>E193*F193</f>
        <v>0</v>
      </c>
      <c r="H193" s="79"/>
    </row>
    <row r="194" spans="2:8" s="4" customFormat="1" ht="12" outlineLevel="5">
      <c r="B194" s="73" t="s">
        <v>396</v>
      </c>
      <c r="C194" s="74" t="s">
        <v>397</v>
      </c>
      <c r="D194" s="75" t="s">
        <v>39</v>
      </c>
      <c r="E194" s="76">
        <v>315.8</v>
      </c>
      <c r="F194" s="77"/>
      <c r="G194" s="78">
        <f>E194*F194</f>
        <v>0</v>
      </c>
      <c r="H194" s="79"/>
    </row>
    <row r="195" spans="2:8" s="4" customFormat="1" ht="22.5" outlineLevel="5">
      <c r="B195" s="73" t="s">
        <v>398</v>
      </c>
      <c r="C195" s="74" t="s">
        <v>399</v>
      </c>
      <c r="D195" s="75" t="s">
        <v>39</v>
      </c>
      <c r="E195" s="76">
        <v>7.36</v>
      </c>
      <c r="F195" s="77"/>
      <c r="G195" s="78">
        <f>E195*F195</f>
        <v>0</v>
      </c>
      <c r="H195" s="79"/>
    </row>
    <row r="196" spans="2:8" s="3" customFormat="1" ht="12" outlineLevel="3">
      <c r="B196" s="23" t="s">
        <v>400</v>
      </c>
      <c r="C196" s="48" t="s">
        <v>401</v>
      </c>
      <c r="D196" s="49"/>
      <c r="E196" s="41"/>
      <c r="F196" s="63"/>
      <c r="G196" s="64">
        <f>SUBTOTAL(9,G197:G200)</f>
        <v>0</v>
      </c>
      <c r="H196" s="50"/>
    </row>
    <row r="197" spans="2:8" s="4" customFormat="1" ht="12" outlineLevel="5">
      <c r="B197" s="73" t="s">
        <v>402</v>
      </c>
      <c r="C197" s="74" t="s">
        <v>403</v>
      </c>
      <c r="D197" s="75" t="s">
        <v>39</v>
      </c>
      <c r="E197" s="76">
        <v>25.060000000000002</v>
      </c>
      <c r="F197" s="77"/>
      <c r="G197" s="78">
        <f>E197*F197</f>
        <v>0</v>
      </c>
      <c r="H197" s="79"/>
    </row>
    <row r="198" spans="2:8" s="4" customFormat="1" ht="22.5" outlineLevel="5">
      <c r="B198" s="73" t="s">
        <v>404</v>
      </c>
      <c r="C198" s="74" t="s">
        <v>405</v>
      </c>
      <c r="D198" s="75" t="s">
        <v>39</v>
      </c>
      <c r="E198" s="76">
        <v>18.05</v>
      </c>
      <c r="F198" s="77"/>
      <c r="G198" s="78">
        <f>E198*F198</f>
        <v>0</v>
      </c>
      <c r="H198" s="79"/>
    </row>
    <row r="199" spans="2:8" s="4" customFormat="1" ht="12" outlineLevel="5">
      <c r="B199" s="73" t="s">
        <v>406</v>
      </c>
      <c r="C199" s="74" t="s">
        <v>407</v>
      </c>
      <c r="D199" s="75" t="s">
        <v>39</v>
      </c>
      <c r="E199" s="76">
        <v>46</v>
      </c>
      <c r="F199" s="77"/>
      <c r="G199" s="78">
        <f>E199*F199</f>
        <v>0</v>
      </c>
      <c r="H199" s="79"/>
    </row>
    <row r="200" spans="2:8" s="4" customFormat="1" ht="22.5" outlineLevel="5">
      <c r="B200" s="73" t="s">
        <v>408</v>
      </c>
      <c r="C200" s="74" t="s">
        <v>409</v>
      </c>
      <c r="D200" s="75" t="s">
        <v>39</v>
      </c>
      <c r="E200" s="76">
        <v>5.55</v>
      </c>
      <c r="F200" s="77"/>
      <c r="G200" s="78">
        <f>E200*F200</f>
        <v>0</v>
      </c>
      <c r="H200" s="79"/>
    </row>
    <row r="201" spans="2:8" s="3" customFormat="1" ht="12" outlineLevel="2">
      <c r="B201" s="51" t="s">
        <v>410</v>
      </c>
      <c r="C201" s="52" t="s">
        <v>411</v>
      </c>
      <c r="D201" s="53"/>
      <c r="E201" s="54"/>
      <c r="F201" s="61"/>
      <c r="G201" s="62">
        <f>SUBTOTAL(9,G202:G206)</f>
        <v>0</v>
      </c>
      <c r="H201" s="55"/>
    </row>
    <row r="202" spans="2:8" s="4" customFormat="1" ht="12" outlineLevel="5">
      <c r="B202" s="73" t="s">
        <v>412</v>
      </c>
      <c r="C202" s="74" t="s">
        <v>413</v>
      </c>
      <c r="D202" s="75" t="s">
        <v>61</v>
      </c>
      <c r="E202" s="76">
        <v>16</v>
      </c>
      <c r="F202" s="77"/>
      <c r="G202" s="78">
        <f>E202*F202</f>
        <v>0</v>
      </c>
      <c r="H202" s="79"/>
    </row>
    <row r="203" spans="2:8" s="4" customFormat="1" ht="12" outlineLevel="5">
      <c r="B203" s="73" t="s">
        <v>414</v>
      </c>
      <c r="C203" s="74" t="s">
        <v>415</v>
      </c>
      <c r="D203" s="75" t="s">
        <v>61</v>
      </c>
      <c r="E203" s="76">
        <v>2</v>
      </c>
      <c r="F203" s="77"/>
      <c r="G203" s="78">
        <f>E203*F203</f>
        <v>0</v>
      </c>
      <c r="H203" s="79"/>
    </row>
    <row r="204" spans="2:8" s="4" customFormat="1" ht="22.5" outlineLevel="5">
      <c r="B204" s="17" t="s">
        <v>416</v>
      </c>
      <c r="C204" s="25" t="s">
        <v>417</v>
      </c>
      <c r="D204" s="30" t="s">
        <v>61</v>
      </c>
      <c r="E204" s="38">
        <v>1</v>
      </c>
      <c r="F204" s="59"/>
      <c r="G204" s="60">
        <f>E204*F204</f>
        <v>0</v>
      </c>
      <c r="H204" s="45"/>
    </row>
    <row r="205" spans="2:8" s="4" customFormat="1" ht="33.75" outlineLevel="5">
      <c r="B205" s="17" t="s">
        <v>418</v>
      </c>
      <c r="C205" s="25" t="s">
        <v>419</v>
      </c>
      <c r="D205" s="30" t="s">
        <v>61</v>
      </c>
      <c r="E205" s="38">
        <v>2</v>
      </c>
      <c r="F205" s="59"/>
      <c r="G205" s="60">
        <f>E205*F205</f>
        <v>0</v>
      </c>
      <c r="H205" s="45"/>
    </row>
    <row r="206" spans="2:8" s="4" customFormat="1" ht="12" outlineLevel="5">
      <c r="B206" s="73" t="s">
        <v>420</v>
      </c>
      <c r="C206" s="74" t="s">
        <v>421</v>
      </c>
      <c r="D206" s="75" t="s">
        <v>64</v>
      </c>
      <c r="E206" s="76">
        <v>60.64</v>
      </c>
      <c r="F206" s="77"/>
      <c r="G206" s="78">
        <f>E206*F206</f>
        <v>0</v>
      </c>
      <c r="H206" s="79"/>
    </row>
    <row r="207" spans="2:8" s="3" customFormat="1" ht="12" outlineLevel="2">
      <c r="B207" s="51" t="s">
        <v>422</v>
      </c>
      <c r="C207" s="52" t="s">
        <v>423</v>
      </c>
      <c r="D207" s="53"/>
      <c r="E207" s="54"/>
      <c r="F207" s="61"/>
      <c r="G207" s="62">
        <f>SUBTOTAL(9,G208)</f>
        <v>0</v>
      </c>
      <c r="H207" s="55"/>
    </row>
    <row r="208" spans="2:8" s="4" customFormat="1" ht="22.5" outlineLevel="5">
      <c r="B208" s="73" t="s">
        <v>424</v>
      </c>
      <c r="C208" s="74" t="s">
        <v>425</v>
      </c>
      <c r="D208" s="75" t="s">
        <v>323</v>
      </c>
      <c r="E208" s="76">
        <v>1114</v>
      </c>
      <c r="F208" s="77"/>
      <c r="G208" s="78">
        <f>E208*F208</f>
        <v>0</v>
      </c>
      <c r="H208" s="79"/>
    </row>
    <row r="209" spans="1:8" s="3" customFormat="1" ht="12" outlineLevel="2">
      <c r="B209" s="51" t="s">
        <v>426</v>
      </c>
      <c r="C209" s="52" t="s">
        <v>427</v>
      </c>
      <c r="D209" s="53"/>
      <c r="E209" s="54"/>
      <c r="F209" s="61"/>
      <c r="G209" s="62">
        <f>SUBTOTAL(9,G210:G213)</f>
        <v>0</v>
      </c>
      <c r="H209" s="55"/>
    </row>
    <row r="210" spans="1:8" s="4" customFormat="1" ht="22.5" outlineLevel="5">
      <c r="B210" s="17" t="s">
        <v>428</v>
      </c>
      <c r="C210" s="25" t="s">
        <v>429</v>
      </c>
      <c r="D210" s="30" t="s">
        <v>39</v>
      </c>
      <c r="E210" s="38">
        <v>65</v>
      </c>
      <c r="F210" s="59"/>
      <c r="G210" s="60">
        <f>E210*F210</f>
        <v>0</v>
      </c>
      <c r="H210" s="45"/>
    </row>
    <row r="211" spans="1:8" s="4" customFormat="1" ht="12" outlineLevel="5">
      <c r="B211" s="17" t="s">
        <v>430</v>
      </c>
      <c r="C211" s="25" t="s">
        <v>431</v>
      </c>
      <c r="D211" s="30" t="s">
        <v>432</v>
      </c>
      <c r="E211" s="38">
        <v>65</v>
      </c>
      <c r="F211" s="59"/>
      <c r="G211" s="60">
        <f>E211*F211</f>
        <v>0</v>
      </c>
      <c r="H211" s="45"/>
    </row>
    <row r="212" spans="1:8" s="4" customFormat="1" ht="12" outlineLevel="5">
      <c r="B212" s="17" t="s">
        <v>433</v>
      </c>
      <c r="C212" s="25" t="s">
        <v>434</v>
      </c>
      <c r="D212" s="30" t="s">
        <v>44</v>
      </c>
      <c r="E212" s="38">
        <v>0.37</v>
      </c>
      <c r="F212" s="59"/>
      <c r="G212" s="60">
        <f>E212*F212</f>
        <v>0</v>
      </c>
      <c r="H212" s="45"/>
    </row>
    <row r="213" spans="1:8" s="4" customFormat="1" ht="12" outlineLevel="5">
      <c r="B213" s="17" t="s">
        <v>435</v>
      </c>
      <c r="C213" s="25" t="s">
        <v>436</v>
      </c>
      <c r="D213" s="30" t="s">
        <v>64</v>
      </c>
      <c r="E213" s="38">
        <v>37</v>
      </c>
      <c r="F213" s="59"/>
      <c r="G213" s="60">
        <f>E213*F213</f>
        <v>0</v>
      </c>
      <c r="H213" s="45"/>
    </row>
    <row r="214" spans="1:8" ht="15" customHeight="1">
      <c r="B214" s="24" t="s">
        <v>11</v>
      </c>
      <c r="C214" s="26" t="s">
        <v>437</v>
      </c>
      <c r="D214" s="27"/>
      <c r="E214" s="36"/>
      <c r="F214" s="57"/>
      <c r="G214" s="57">
        <f>SUBTOTAL(9,G215:G217)</f>
        <v>0</v>
      </c>
      <c r="H214" s="43"/>
    </row>
    <row r="215" spans="1:8" s="4" customFormat="1" ht="22.5" outlineLevel="5">
      <c r="B215" s="17" t="s">
        <v>438</v>
      </c>
      <c r="C215" s="25" t="s">
        <v>439</v>
      </c>
      <c r="D215" s="30" t="s">
        <v>320</v>
      </c>
      <c r="E215" s="38">
        <v>1</v>
      </c>
      <c r="F215" s="59"/>
      <c r="G215" s="60">
        <f>E215*F215</f>
        <v>0</v>
      </c>
      <c r="H215" s="45"/>
    </row>
    <row r="216" spans="1:8" s="4" customFormat="1" ht="12" outlineLevel="5">
      <c r="B216" s="17" t="s">
        <v>440</v>
      </c>
      <c r="C216" s="25" t="s">
        <v>441</v>
      </c>
      <c r="D216" s="30" t="s">
        <v>320</v>
      </c>
      <c r="E216" s="38">
        <v>1</v>
      </c>
      <c r="F216" s="59"/>
      <c r="G216" s="60">
        <f>E216*F216</f>
        <v>0</v>
      </c>
      <c r="H216" s="45"/>
    </row>
    <row r="217" spans="1:8" s="4" customFormat="1" ht="12" outlineLevel="5">
      <c r="B217" s="17" t="s">
        <v>442</v>
      </c>
      <c r="C217" s="25" t="s">
        <v>443</v>
      </c>
      <c r="D217" s="30" t="s">
        <v>320</v>
      </c>
      <c r="E217" s="38">
        <v>1</v>
      </c>
      <c r="F217" s="59"/>
      <c r="G217" s="60">
        <f>E217*F217</f>
        <v>0</v>
      </c>
      <c r="H217" s="45"/>
    </row>
    <row r="218" spans="1:8">
      <c r="B218" s="18"/>
      <c r="C218" s="33"/>
      <c r="D218" s="34"/>
      <c r="E218" s="40"/>
      <c r="F218" s="42"/>
      <c r="G218" s="42"/>
      <c r="H218" s="47"/>
    </row>
    <row r="219" spans="1:8" ht="15" customHeight="1">
      <c r="B219" s="67"/>
      <c r="C219" s="68" t="s">
        <v>444</v>
      </c>
      <c r="D219" s="69"/>
      <c r="E219" s="70"/>
      <c r="F219" s="71"/>
      <c r="G219" s="71">
        <f>SUBTOTAL(9,G5:G218)</f>
        <v>0</v>
      </c>
      <c r="H219" s="72"/>
    </row>
    <row r="220" spans="1:8">
      <c r="B220" s="19"/>
      <c r="C220" s="7"/>
      <c r="D220" s="8"/>
      <c r="E220" s="9"/>
      <c r="F220" s="9"/>
      <c r="G220" s="9"/>
    </row>
    <row r="221" spans="1:8" s="2" customFormat="1" ht="25.5" customHeight="1">
      <c r="A221" s="1"/>
      <c r="B221" s="19"/>
      <c r="C221" s="7"/>
      <c r="D221" s="8"/>
      <c r="E221" s="9"/>
      <c r="F221" s="9"/>
      <c r="G221" s="9"/>
    </row>
    <row r="222" spans="1:8" s="2" customFormat="1">
      <c r="A222" s="1"/>
      <c r="B222" s="19"/>
      <c r="C222" s="7"/>
      <c r="D222" s="8"/>
      <c r="E222" s="9"/>
      <c r="F222" s="9"/>
      <c r="G222" s="9"/>
    </row>
    <row r="223" spans="1:8" s="2" customFormat="1">
      <c r="A223" s="1"/>
      <c r="B223" s="19"/>
      <c r="C223" s="7"/>
      <c r="D223" s="8"/>
      <c r="E223" s="9"/>
      <c r="F223" s="9"/>
      <c r="G223" s="9"/>
    </row>
    <row r="224" spans="1:8" s="2" customFormat="1">
      <c r="A224" s="1"/>
      <c r="B224" s="19"/>
      <c r="C224" s="7"/>
      <c r="D224" s="8"/>
      <c r="E224" s="9"/>
      <c r="F224" s="9"/>
      <c r="G224" s="9"/>
    </row>
  </sheetData>
  <autoFilter ref="B2:H217" xr:uid="{00000000-0009-0000-0000-000002000000}"/>
  <dataConsolidate link="1"/>
  <mergeCells count="1">
    <mergeCell ref="B1:H1"/>
  </mergeCells>
  <phoneticPr fontId="39" type="noConversion"/>
  <printOptions horizontalCentered="1"/>
  <pageMargins left="0.19685039370078741" right="0.19685039370078741" top="0.78740157480314965" bottom="0.39370078740157483" header="0.39370078740157483" footer="0.19685039370078741"/>
  <pageSetup paperSize="9" scale="97" firstPageNumber="0" fitToHeight="0" orientation="landscape" r:id="rId1"/>
  <headerFooter alignWithMargins="0">
    <oddFooter>&amp;F&amp;RStrona &amp;P</oddFooter>
  </headerFooter>
  <rowBreaks count="4" manualBreakCount="4">
    <brk id="125" min="1" max="7" man="1"/>
    <brk id="146" min="1" max="7" man="1"/>
    <brk id="179" min="1" max="7" man="1"/>
    <brk id="200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I187"/>
  <sheetViews>
    <sheetView view="pageBreakPreview" zoomScaleNormal="100" zoomScaleSheetLayoutView="100" workbookViewId="0">
      <selection activeCell="D15" sqref="D15:E15"/>
    </sheetView>
  </sheetViews>
  <sheetFormatPr defaultRowHeight="13.5" outlineLevelRow="5"/>
  <cols>
    <col min="1" max="1" width="0.875" style="1" customWidth="1"/>
    <col min="2" max="2" width="7.375" style="20" customWidth="1"/>
    <col min="3" max="3" width="60.125" style="5" customWidth="1"/>
    <col min="4" max="4" width="5.5" style="2" bestFit="1" customWidth="1"/>
    <col min="5" max="5" width="11" style="6" bestFit="1" customWidth="1"/>
    <col min="6" max="6" width="12.5" style="6" bestFit="1" customWidth="1"/>
    <col min="7" max="7" width="10.75" style="6" customWidth="1"/>
    <col min="8" max="8" width="27.625" style="2" customWidth="1"/>
    <col min="9" max="9" width="3.625" style="82" customWidth="1"/>
    <col min="10" max="16384" width="9" style="1"/>
  </cols>
  <sheetData>
    <row r="1" spans="2:9" ht="42" customHeight="1">
      <c r="B1" s="169" t="s">
        <v>1129</v>
      </c>
      <c r="C1" s="170"/>
      <c r="D1" s="170"/>
      <c r="E1" s="170"/>
      <c r="F1" s="170"/>
      <c r="G1" s="170"/>
      <c r="H1" s="171"/>
    </row>
    <row r="2" spans="2:9" ht="13.5" customHeight="1">
      <c r="B2" s="14" t="s">
        <v>0</v>
      </c>
      <c r="C2" s="10" t="s">
        <v>28</v>
      </c>
      <c r="D2" s="10" t="s">
        <v>29</v>
      </c>
      <c r="E2" s="11" t="s">
        <v>30</v>
      </c>
      <c r="F2" s="11" t="s">
        <v>31</v>
      </c>
      <c r="G2" s="11" t="s">
        <v>1</v>
      </c>
      <c r="H2" s="12" t="s">
        <v>2</v>
      </c>
    </row>
    <row r="3" spans="2:9">
      <c r="B3" s="15"/>
      <c r="C3" s="21"/>
      <c r="D3" s="21"/>
      <c r="E3" s="35"/>
      <c r="F3" s="56"/>
      <c r="G3" s="56"/>
      <c r="H3" s="13"/>
    </row>
    <row r="4" spans="2:9" ht="15" customHeight="1">
      <c r="B4" s="67">
        <v>2</v>
      </c>
      <c r="C4" s="68" t="s">
        <v>445</v>
      </c>
      <c r="D4" s="69"/>
      <c r="E4" s="70"/>
      <c r="F4" s="71"/>
      <c r="G4" s="71">
        <f>SUBTOTAL(9,G5:G181)</f>
        <v>0</v>
      </c>
      <c r="H4" s="72"/>
      <c r="I4" s="83"/>
    </row>
    <row r="5" spans="2:9">
      <c r="B5" s="24" t="s">
        <v>13</v>
      </c>
      <c r="C5" s="26" t="s">
        <v>14</v>
      </c>
      <c r="D5" s="27"/>
      <c r="E5" s="36"/>
      <c r="F5" s="57"/>
      <c r="G5" s="57">
        <f>SUBTOTAL(9,G6:G180)</f>
        <v>0</v>
      </c>
      <c r="H5" s="43"/>
      <c r="I5" s="83"/>
    </row>
    <row r="6" spans="2:9" outlineLevel="1">
      <c r="B6" s="16" t="s">
        <v>15</v>
      </c>
      <c r="C6" s="28" t="s">
        <v>446</v>
      </c>
      <c r="D6" s="29"/>
      <c r="E6" s="37"/>
      <c r="F6" s="58"/>
      <c r="G6" s="58">
        <f>SUBTOTAL(9,G7:G7)</f>
        <v>0</v>
      </c>
      <c r="H6" s="44"/>
      <c r="I6" s="84"/>
    </row>
    <row r="7" spans="2:9" s="4" customFormat="1" ht="12" outlineLevel="5">
      <c r="B7" s="17" t="s">
        <v>447</v>
      </c>
      <c r="C7" s="25" t="s">
        <v>448</v>
      </c>
      <c r="D7" s="30" t="s">
        <v>449</v>
      </c>
      <c r="E7" s="38">
        <v>1</v>
      </c>
      <c r="F7" s="59"/>
      <c r="G7" s="60">
        <f>E7*F7</f>
        <v>0</v>
      </c>
      <c r="H7" s="45"/>
      <c r="I7" s="85"/>
    </row>
    <row r="8" spans="2:9" outlineLevel="1">
      <c r="B8" s="16" t="s">
        <v>16</v>
      </c>
      <c r="C8" s="28" t="s">
        <v>450</v>
      </c>
      <c r="D8" s="29"/>
      <c r="E8" s="37"/>
      <c r="F8" s="58"/>
      <c r="G8" s="58">
        <f>SUBTOTAL(9,G9:G110)</f>
        <v>0</v>
      </c>
      <c r="H8" s="44"/>
      <c r="I8" s="84"/>
    </row>
    <row r="9" spans="2:9" s="3" customFormat="1" ht="12" outlineLevel="2">
      <c r="B9" s="51" t="s">
        <v>451</v>
      </c>
      <c r="C9" s="52" t="s">
        <v>452</v>
      </c>
      <c r="D9" s="53"/>
      <c r="E9" s="54"/>
      <c r="F9" s="61"/>
      <c r="G9" s="62">
        <f>SUBTOTAL(9,G10:G14)</f>
        <v>0</v>
      </c>
      <c r="H9" s="55"/>
      <c r="I9" s="86"/>
    </row>
    <row r="10" spans="2:9" s="4" customFormat="1" ht="22.5" outlineLevel="5">
      <c r="B10" s="17" t="s">
        <v>453</v>
      </c>
      <c r="C10" s="25" t="s">
        <v>454</v>
      </c>
      <c r="D10" s="30" t="s">
        <v>323</v>
      </c>
      <c r="E10" s="38">
        <v>54</v>
      </c>
      <c r="F10" s="59"/>
      <c r="G10" s="60">
        <f>E10*F10</f>
        <v>0</v>
      </c>
      <c r="H10" s="45"/>
      <c r="I10" s="85"/>
    </row>
    <row r="11" spans="2:9" s="4" customFormat="1" ht="12" outlineLevel="5">
      <c r="B11" s="17" t="s">
        <v>455</v>
      </c>
      <c r="C11" s="25" t="s">
        <v>456</v>
      </c>
      <c r="D11" s="30" t="s">
        <v>323</v>
      </c>
      <c r="E11" s="38">
        <v>60</v>
      </c>
      <c r="F11" s="59"/>
      <c r="G11" s="60">
        <f>E11*F11</f>
        <v>0</v>
      </c>
      <c r="H11" s="45"/>
      <c r="I11" s="85"/>
    </row>
    <row r="12" spans="2:9" s="4" customFormat="1" ht="12" outlineLevel="5">
      <c r="B12" s="17" t="s">
        <v>457</v>
      </c>
      <c r="C12" s="25" t="s">
        <v>458</v>
      </c>
      <c r="D12" s="30" t="s">
        <v>61</v>
      </c>
      <c r="E12" s="38">
        <v>20</v>
      </c>
      <c r="F12" s="59"/>
      <c r="G12" s="60">
        <f>E12*F12</f>
        <v>0</v>
      </c>
      <c r="H12" s="45"/>
      <c r="I12" s="85"/>
    </row>
    <row r="13" spans="2:9" s="4" customFormat="1" ht="12" outlineLevel="5">
      <c r="B13" s="17" t="s">
        <v>459</v>
      </c>
      <c r="C13" s="25" t="s">
        <v>460</v>
      </c>
      <c r="D13" s="30" t="s">
        <v>61</v>
      </c>
      <c r="E13" s="38">
        <v>1</v>
      </c>
      <c r="F13" s="59"/>
      <c r="G13" s="60">
        <f>E13*F13</f>
        <v>0</v>
      </c>
      <c r="H13" s="45"/>
      <c r="I13" s="85"/>
    </row>
    <row r="14" spans="2:9" s="4" customFormat="1" ht="12" outlineLevel="5">
      <c r="B14" s="17" t="s">
        <v>461</v>
      </c>
      <c r="C14" s="25" t="s">
        <v>462</v>
      </c>
      <c r="D14" s="30" t="s">
        <v>61</v>
      </c>
      <c r="E14" s="38">
        <v>3</v>
      </c>
      <c r="F14" s="59"/>
      <c r="G14" s="60">
        <f>E14*F14</f>
        <v>0</v>
      </c>
      <c r="H14" s="45"/>
      <c r="I14" s="85"/>
    </row>
    <row r="15" spans="2:9" s="3" customFormat="1" ht="12" outlineLevel="2">
      <c r="B15" s="51" t="s">
        <v>463</v>
      </c>
      <c r="C15" s="52" t="s">
        <v>464</v>
      </c>
      <c r="D15" s="53"/>
      <c r="E15" s="54"/>
      <c r="F15" s="61"/>
      <c r="G15" s="62">
        <f>SUBTOTAL(9,G16:G19)</f>
        <v>0</v>
      </c>
      <c r="H15" s="55"/>
      <c r="I15" s="86"/>
    </row>
    <row r="16" spans="2:9" s="4" customFormat="1" ht="12" outlineLevel="5">
      <c r="B16" s="17" t="s">
        <v>465</v>
      </c>
      <c r="C16" s="25" t="s">
        <v>466</v>
      </c>
      <c r="D16" s="30" t="s">
        <v>320</v>
      </c>
      <c r="E16" s="38">
        <v>5</v>
      </c>
      <c r="F16" s="59"/>
      <c r="G16" s="60">
        <f>E16*F16</f>
        <v>0</v>
      </c>
      <c r="H16" s="45"/>
      <c r="I16" s="85"/>
    </row>
    <row r="17" spans="2:9" s="4" customFormat="1" ht="12" outlineLevel="5">
      <c r="B17" s="17" t="s">
        <v>467</v>
      </c>
      <c r="C17" s="25" t="s">
        <v>468</v>
      </c>
      <c r="D17" s="30" t="s">
        <v>323</v>
      </c>
      <c r="E17" s="38">
        <v>41</v>
      </c>
      <c r="F17" s="59"/>
      <c r="G17" s="60">
        <f>E17*F17</f>
        <v>0</v>
      </c>
      <c r="H17" s="45"/>
      <c r="I17" s="85"/>
    </row>
    <row r="18" spans="2:9" s="4" customFormat="1" ht="12" outlineLevel="5">
      <c r="B18" s="17" t="s">
        <v>469</v>
      </c>
      <c r="C18" s="25" t="s">
        <v>470</v>
      </c>
      <c r="D18" s="30" t="s">
        <v>323</v>
      </c>
      <c r="E18" s="38">
        <v>15</v>
      </c>
      <c r="F18" s="59"/>
      <c r="G18" s="60">
        <f>E18*F18</f>
        <v>0</v>
      </c>
      <c r="H18" s="45"/>
      <c r="I18" s="85"/>
    </row>
    <row r="19" spans="2:9" s="4" customFormat="1" ht="12" outlineLevel="5">
      <c r="B19" s="17" t="s">
        <v>471</v>
      </c>
      <c r="C19" s="25" t="s">
        <v>472</v>
      </c>
      <c r="D19" s="30" t="s">
        <v>320</v>
      </c>
      <c r="E19" s="38">
        <v>1</v>
      </c>
      <c r="F19" s="59"/>
      <c r="G19" s="60">
        <f>E19*F19</f>
        <v>0</v>
      </c>
      <c r="H19" s="45"/>
      <c r="I19" s="85"/>
    </row>
    <row r="20" spans="2:9" s="3" customFormat="1" ht="12" outlineLevel="2">
      <c r="B20" s="51" t="s">
        <v>473</v>
      </c>
      <c r="C20" s="52" t="s">
        <v>474</v>
      </c>
      <c r="D20" s="53"/>
      <c r="E20" s="54"/>
      <c r="F20" s="61"/>
      <c r="G20" s="62">
        <f>SUBTOTAL(9,G21:G46)</f>
        <v>0</v>
      </c>
      <c r="H20" s="55"/>
      <c r="I20" s="86"/>
    </row>
    <row r="21" spans="2:9" s="4" customFormat="1" ht="12" outlineLevel="5">
      <c r="B21" s="17" t="s">
        <v>475</v>
      </c>
      <c r="C21" s="25" t="s">
        <v>476</v>
      </c>
      <c r="D21" s="30" t="s">
        <v>61</v>
      </c>
      <c r="E21" s="38">
        <v>262</v>
      </c>
      <c r="F21" s="59"/>
      <c r="G21" s="60">
        <f t="shared" ref="G21:G46" si="0">E21*F21</f>
        <v>0</v>
      </c>
      <c r="H21" s="45"/>
      <c r="I21" s="85"/>
    </row>
    <row r="22" spans="2:9" s="4" customFormat="1" ht="22.5" outlineLevel="5">
      <c r="B22" s="17" t="s">
        <v>477</v>
      </c>
      <c r="C22" s="25" t="s">
        <v>478</v>
      </c>
      <c r="D22" s="30" t="s">
        <v>479</v>
      </c>
      <c r="E22" s="38">
        <v>16</v>
      </c>
      <c r="F22" s="59"/>
      <c r="G22" s="60">
        <f t="shared" si="0"/>
        <v>0</v>
      </c>
      <c r="H22" s="45"/>
      <c r="I22" s="85"/>
    </row>
    <row r="23" spans="2:9" s="4" customFormat="1" ht="22.5" outlineLevel="5">
      <c r="B23" s="17" t="s">
        <v>480</v>
      </c>
      <c r="C23" s="25" t="s">
        <v>481</v>
      </c>
      <c r="D23" s="30" t="s">
        <v>323</v>
      </c>
      <c r="E23" s="38">
        <v>16</v>
      </c>
      <c r="F23" s="59"/>
      <c r="G23" s="60">
        <f t="shared" si="0"/>
        <v>0</v>
      </c>
      <c r="H23" s="45"/>
      <c r="I23" s="85"/>
    </row>
    <row r="24" spans="2:9" s="4" customFormat="1" ht="22.5" outlineLevel="5">
      <c r="B24" s="17" t="s">
        <v>482</v>
      </c>
      <c r="C24" s="25" t="s">
        <v>483</v>
      </c>
      <c r="D24" s="30" t="s">
        <v>479</v>
      </c>
      <c r="E24" s="38">
        <v>70</v>
      </c>
      <c r="F24" s="59"/>
      <c r="G24" s="60">
        <f t="shared" si="0"/>
        <v>0</v>
      </c>
      <c r="H24" s="45"/>
      <c r="I24" s="85"/>
    </row>
    <row r="25" spans="2:9" s="4" customFormat="1" ht="22.5" outlineLevel="5">
      <c r="B25" s="17" t="s">
        <v>484</v>
      </c>
      <c r="C25" s="25" t="s">
        <v>485</v>
      </c>
      <c r="D25" s="30" t="s">
        <v>323</v>
      </c>
      <c r="E25" s="38">
        <v>70</v>
      </c>
      <c r="F25" s="59"/>
      <c r="G25" s="60">
        <f t="shared" si="0"/>
        <v>0</v>
      </c>
      <c r="H25" s="45"/>
      <c r="I25" s="85"/>
    </row>
    <row r="26" spans="2:9" s="4" customFormat="1" ht="12" outlineLevel="5">
      <c r="B26" s="17" t="s">
        <v>486</v>
      </c>
      <c r="C26" s="25" t="s">
        <v>487</v>
      </c>
      <c r="D26" s="30" t="s">
        <v>323</v>
      </c>
      <c r="E26" s="38">
        <v>70</v>
      </c>
      <c r="F26" s="59"/>
      <c r="G26" s="60">
        <f t="shared" si="0"/>
        <v>0</v>
      </c>
      <c r="H26" s="45"/>
      <c r="I26" s="85"/>
    </row>
    <row r="27" spans="2:9" s="4" customFormat="1" ht="22.5" outlineLevel="5">
      <c r="B27" s="17" t="s">
        <v>488</v>
      </c>
      <c r="C27" s="25" t="s">
        <v>489</v>
      </c>
      <c r="D27" s="30" t="s">
        <v>479</v>
      </c>
      <c r="E27" s="38">
        <v>38</v>
      </c>
      <c r="F27" s="59"/>
      <c r="G27" s="60">
        <f t="shared" si="0"/>
        <v>0</v>
      </c>
      <c r="H27" s="45"/>
      <c r="I27" s="85"/>
    </row>
    <row r="28" spans="2:9" s="4" customFormat="1" ht="22.5" outlineLevel="5">
      <c r="B28" s="17" t="s">
        <v>490</v>
      </c>
      <c r="C28" s="25" t="s">
        <v>491</v>
      </c>
      <c r="D28" s="30" t="s">
        <v>323</v>
      </c>
      <c r="E28" s="38">
        <v>38</v>
      </c>
      <c r="F28" s="59"/>
      <c r="G28" s="60">
        <f t="shared" si="0"/>
        <v>0</v>
      </c>
      <c r="H28" s="45"/>
      <c r="I28" s="85"/>
    </row>
    <row r="29" spans="2:9" s="4" customFormat="1" ht="22.5" outlineLevel="5">
      <c r="B29" s="17" t="s">
        <v>492</v>
      </c>
      <c r="C29" s="25" t="s">
        <v>493</v>
      </c>
      <c r="D29" s="30" t="s">
        <v>479</v>
      </c>
      <c r="E29" s="38">
        <v>17</v>
      </c>
      <c r="F29" s="59"/>
      <c r="G29" s="60">
        <f t="shared" si="0"/>
        <v>0</v>
      </c>
      <c r="H29" s="45"/>
      <c r="I29" s="85"/>
    </row>
    <row r="30" spans="2:9" s="4" customFormat="1" ht="22.5" outlineLevel="5">
      <c r="B30" s="17" t="s">
        <v>494</v>
      </c>
      <c r="C30" s="25" t="s">
        <v>495</v>
      </c>
      <c r="D30" s="30" t="s">
        <v>323</v>
      </c>
      <c r="E30" s="38">
        <v>17</v>
      </c>
      <c r="F30" s="59"/>
      <c r="G30" s="60">
        <f t="shared" si="0"/>
        <v>0</v>
      </c>
      <c r="H30" s="45"/>
      <c r="I30" s="85"/>
    </row>
    <row r="31" spans="2:9" s="4" customFormat="1" ht="22.5" outlineLevel="5">
      <c r="B31" s="17" t="s">
        <v>496</v>
      </c>
      <c r="C31" s="25" t="s">
        <v>497</v>
      </c>
      <c r="D31" s="30" t="s">
        <v>479</v>
      </c>
      <c r="E31" s="38">
        <v>30</v>
      </c>
      <c r="F31" s="59"/>
      <c r="G31" s="60">
        <f t="shared" si="0"/>
        <v>0</v>
      </c>
      <c r="H31" s="45"/>
      <c r="I31" s="85"/>
    </row>
    <row r="32" spans="2:9" s="4" customFormat="1" ht="22.5" outlineLevel="5">
      <c r="B32" s="17" t="s">
        <v>498</v>
      </c>
      <c r="C32" s="25" t="s">
        <v>499</v>
      </c>
      <c r="D32" s="30" t="s">
        <v>323</v>
      </c>
      <c r="E32" s="38">
        <v>30</v>
      </c>
      <c r="F32" s="59"/>
      <c r="G32" s="60">
        <f t="shared" si="0"/>
        <v>0</v>
      </c>
      <c r="H32" s="45"/>
      <c r="I32" s="85"/>
    </row>
    <row r="33" spans="2:9" s="4" customFormat="1" ht="22.5" outlineLevel="5">
      <c r="B33" s="17" t="s">
        <v>500</v>
      </c>
      <c r="C33" s="25" t="s">
        <v>501</v>
      </c>
      <c r="D33" s="30" t="s">
        <v>479</v>
      </c>
      <c r="E33" s="38">
        <v>30</v>
      </c>
      <c r="F33" s="59"/>
      <c r="G33" s="60">
        <f t="shared" si="0"/>
        <v>0</v>
      </c>
      <c r="H33" s="45"/>
      <c r="I33" s="85"/>
    </row>
    <row r="34" spans="2:9" s="4" customFormat="1" ht="22.5" outlineLevel="5">
      <c r="B34" s="17" t="s">
        <v>502</v>
      </c>
      <c r="C34" s="25" t="s">
        <v>503</v>
      </c>
      <c r="D34" s="30" t="s">
        <v>323</v>
      </c>
      <c r="E34" s="38">
        <v>30</v>
      </c>
      <c r="F34" s="59"/>
      <c r="G34" s="60">
        <f t="shared" si="0"/>
        <v>0</v>
      </c>
      <c r="H34" s="45"/>
      <c r="I34" s="85"/>
    </row>
    <row r="35" spans="2:9" s="4" customFormat="1" ht="22.5" outlineLevel="5">
      <c r="B35" s="17" t="s">
        <v>504</v>
      </c>
      <c r="C35" s="25" t="s">
        <v>505</v>
      </c>
      <c r="D35" s="30" t="s">
        <v>323</v>
      </c>
      <c r="E35" s="38">
        <v>12</v>
      </c>
      <c r="F35" s="59"/>
      <c r="G35" s="60">
        <f t="shared" si="0"/>
        <v>0</v>
      </c>
      <c r="H35" s="45"/>
      <c r="I35" s="85"/>
    </row>
    <row r="36" spans="2:9" s="4" customFormat="1" ht="22.5" outlineLevel="5">
      <c r="B36" s="17" t="s">
        <v>506</v>
      </c>
      <c r="C36" s="25" t="s">
        <v>507</v>
      </c>
      <c r="D36" s="30" t="s">
        <v>323</v>
      </c>
      <c r="E36" s="38">
        <v>7</v>
      </c>
      <c r="F36" s="59"/>
      <c r="G36" s="60">
        <f t="shared" si="0"/>
        <v>0</v>
      </c>
      <c r="H36" s="45"/>
      <c r="I36" s="85"/>
    </row>
    <row r="37" spans="2:9" s="4" customFormat="1" ht="22.5" outlineLevel="5">
      <c r="B37" s="17" t="s">
        <v>508</v>
      </c>
      <c r="C37" s="25" t="s">
        <v>509</v>
      </c>
      <c r="D37" s="30" t="s">
        <v>323</v>
      </c>
      <c r="E37" s="38">
        <v>6</v>
      </c>
      <c r="F37" s="59"/>
      <c r="G37" s="60">
        <f t="shared" si="0"/>
        <v>0</v>
      </c>
      <c r="H37" s="45"/>
      <c r="I37" s="85"/>
    </row>
    <row r="38" spans="2:9" s="4" customFormat="1" ht="12" outlineLevel="5">
      <c r="B38" s="17" t="s">
        <v>510</v>
      </c>
      <c r="C38" s="25" t="s">
        <v>511</v>
      </c>
      <c r="D38" s="30" t="s">
        <v>320</v>
      </c>
      <c r="E38" s="38">
        <v>1</v>
      </c>
      <c r="F38" s="59"/>
      <c r="G38" s="60">
        <f t="shared" si="0"/>
        <v>0</v>
      </c>
      <c r="H38" s="45"/>
      <c r="I38" s="85"/>
    </row>
    <row r="39" spans="2:9" s="4" customFormat="1" ht="12" outlineLevel="5">
      <c r="B39" s="17" t="s">
        <v>512</v>
      </c>
      <c r="C39" s="25" t="s">
        <v>513</v>
      </c>
      <c r="D39" s="30" t="s">
        <v>323</v>
      </c>
      <c r="E39" s="38">
        <v>400</v>
      </c>
      <c r="F39" s="59"/>
      <c r="G39" s="60">
        <f t="shared" si="0"/>
        <v>0</v>
      </c>
      <c r="H39" s="45"/>
      <c r="I39" s="85"/>
    </row>
    <row r="40" spans="2:9" s="4" customFormat="1" ht="12" outlineLevel="5">
      <c r="B40" s="17" t="s">
        <v>514</v>
      </c>
      <c r="C40" s="25" t="s">
        <v>515</v>
      </c>
      <c r="D40" s="30" t="s">
        <v>323</v>
      </c>
      <c r="E40" s="38">
        <v>30</v>
      </c>
      <c r="F40" s="59"/>
      <c r="G40" s="60">
        <f t="shared" si="0"/>
        <v>0</v>
      </c>
      <c r="H40" s="45"/>
      <c r="I40" s="85"/>
    </row>
    <row r="41" spans="2:9" s="4" customFormat="1" ht="12" outlineLevel="5">
      <c r="B41" s="17" t="s">
        <v>516</v>
      </c>
      <c r="C41" s="25" t="s">
        <v>517</v>
      </c>
      <c r="D41" s="30" t="s">
        <v>323</v>
      </c>
      <c r="E41" s="38">
        <v>170</v>
      </c>
      <c r="F41" s="59"/>
      <c r="G41" s="60">
        <f t="shared" si="0"/>
        <v>0</v>
      </c>
      <c r="H41" s="45"/>
      <c r="I41" s="85"/>
    </row>
    <row r="42" spans="2:9" s="4" customFormat="1" ht="22.5" outlineLevel="5">
      <c r="B42" s="17" t="s">
        <v>518</v>
      </c>
      <c r="C42" s="25" t="s">
        <v>519</v>
      </c>
      <c r="D42" s="30" t="s">
        <v>323</v>
      </c>
      <c r="E42" s="38">
        <v>150</v>
      </c>
      <c r="F42" s="59"/>
      <c r="G42" s="60">
        <f t="shared" si="0"/>
        <v>0</v>
      </c>
      <c r="H42" s="45"/>
      <c r="I42" s="85"/>
    </row>
    <row r="43" spans="2:9" s="4" customFormat="1" ht="12" outlineLevel="5">
      <c r="B43" s="17" t="s">
        <v>520</v>
      </c>
      <c r="C43" s="25" t="s">
        <v>521</v>
      </c>
      <c r="D43" s="30" t="s">
        <v>323</v>
      </c>
      <c r="E43" s="38">
        <v>150</v>
      </c>
      <c r="F43" s="59"/>
      <c r="G43" s="60">
        <f t="shared" si="0"/>
        <v>0</v>
      </c>
      <c r="H43" s="45"/>
      <c r="I43" s="85"/>
    </row>
    <row r="44" spans="2:9" s="4" customFormat="1" ht="22.5" outlineLevel="5">
      <c r="B44" s="17" t="s">
        <v>522</v>
      </c>
      <c r="C44" s="25" t="s">
        <v>523</v>
      </c>
      <c r="D44" s="30" t="s">
        <v>323</v>
      </c>
      <c r="E44" s="38">
        <v>150</v>
      </c>
      <c r="F44" s="59"/>
      <c r="G44" s="60">
        <f t="shared" si="0"/>
        <v>0</v>
      </c>
      <c r="H44" s="45"/>
      <c r="I44" s="85"/>
    </row>
    <row r="45" spans="2:9" s="4" customFormat="1" ht="12" outlineLevel="5">
      <c r="B45" s="17" t="s">
        <v>524</v>
      </c>
      <c r="C45" s="25" t="s">
        <v>525</v>
      </c>
      <c r="D45" s="30" t="s">
        <v>44</v>
      </c>
      <c r="E45" s="38">
        <v>48</v>
      </c>
      <c r="F45" s="59"/>
      <c r="G45" s="60">
        <f t="shared" si="0"/>
        <v>0</v>
      </c>
      <c r="H45" s="45"/>
      <c r="I45" s="85"/>
    </row>
    <row r="46" spans="2:9" s="4" customFormat="1" ht="12" outlineLevel="5">
      <c r="B46" s="17" t="s">
        <v>526</v>
      </c>
      <c r="C46" s="25" t="s">
        <v>527</v>
      </c>
      <c r="D46" s="30" t="s">
        <v>320</v>
      </c>
      <c r="E46" s="38">
        <v>1</v>
      </c>
      <c r="F46" s="59"/>
      <c r="G46" s="60">
        <f t="shared" si="0"/>
        <v>0</v>
      </c>
      <c r="H46" s="45"/>
      <c r="I46" s="85"/>
    </row>
    <row r="47" spans="2:9" s="3" customFormat="1" ht="12" outlineLevel="2">
      <c r="B47" s="51" t="s">
        <v>528</v>
      </c>
      <c r="C47" s="52" t="s">
        <v>529</v>
      </c>
      <c r="D47" s="53"/>
      <c r="E47" s="54"/>
      <c r="F47" s="61"/>
      <c r="G47" s="62">
        <f>SUBTOTAL(9,G48:G63)</f>
        <v>0</v>
      </c>
      <c r="H47" s="55"/>
      <c r="I47" s="86"/>
    </row>
    <row r="48" spans="2:9" s="4" customFormat="1" ht="22.5" outlineLevel="5">
      <c r="B48" s="17" t="s">
        <v>530</v>
      </c>
      <c r="C48" s="25" t="s">
        <v>531</v>
      </c>
      <c r="D48" s="30" t="s">
        <v>323</v>
      </c>
      <c r="E48" s="38">
        <v>64</v>
      </c>
      <c r="F48" s="59"/>
      <c r="G48" s="60">
        <f t="shared" ref="G48:G63" si="1">E48*F48</f>
        <v>0</v>
      </c>
      <c r="H48" s="45"/>
      <c r="I48" s="85"/>
    </row>
    <row r="49" spans="2:9" s="4" customFormat="1" ht="22.5" outlineLevel="5">
      <c r="B49" s="17" t="s">
        <v>532</v>
      </c>
      <c r="C49" s="25" t="s">
        <v>533</v>
      </c>
      <c r="D49" s="30" t="s">
        <v>323</v>
      </c>
      <c r="E49" s="38">
        <v>50</v>
      </c>
      <c r="F49" s="59"/>
      <c r="G49" s="60">
        <f t="shared" si="1"/>
        <v>0</v>
      </c>
      <c r="H49" s="45"/>
      <c r="I49" s="85"/>
    </row>
    <row r="50" spans="2:9" s="4" customFormat="1" ht="12" outlineLevel="5">
      <c r="B50" s="17" t="s">
        <v>534</v>
      </c>
      <c r="C50" s="25" t="s">
        <v>535</v>
      </c>
      <c r="D50" s="30" t="s">
        <v>323</v>
      </c>
      <c r="E50" s="38">
        <v>471</v>
      </c>
      <c r="F50" s="59"/>
      <c r="G50" s="60">
        <f t="shared" si="1"/>
        <v>0</v>
      </c>
      <c r="H50" s="45"/>
      <c r="I50" s="85"/>
    </row>
    <row r="51" spans="2:9" s="4" customFormat="1" ht="22.5" outlineLevel="5">
      <c r="B51" s="17" t="s">
        <v>536</v>
      </c>
      <c r="C51" s="25" t="s">
        <v>537</v>
      </c>
      <c r="D51" s="30" t="s">
        <v>323</v>
      </c>
      <c r="E51" s="38">
        <v>3750</v>
      </c>
      <c r="F51" s="59"/>
      <c r="G51" s="60">
        <f t="shared" si="1"/>
        <v>0</v>
      </c>
      <c r="H51" s="45"/>
      <c r="I51" s="85"/>
    </row>
    <row r="52" spans="2:9" s="4" customFormat="1" ht="22.5" outlineLevel="5">
      <c r="B52" s="17" t="s">
        <v>538</v>
      </c>
      <c r="C52" s="25" t="s">
        <v>539</v>
      </c>
      <c r="D52" s="30" t="s">
        <v>323</v>
      </c>
      <c r="E52" s="38">
        <v>20</v>
      </c>
      <c r="F52" s="59"/>
      <c r="G52" s="60">
        <f t="shared" si="1"/>
        <v>0</v>
      </c>
      <c r="H52" s="45"/>
      <c r="I52" s="85"/>
    </row>
    <row r="53" spans="2:9" s="4" customFormat="1" ht="22.5" outlineLevel="5">
      <c r="B53" s="17" t="s">
        <v>540</v>
      </c>
      <c r="C53" s="25" t="s">
        <v>541</v>
      </c>
      <c r="D53" s="30" t="s">
        <v>323</v>
      </c>
      <c r="E53" s="38">
        <v>3145</v>
      </c>
      <c r="F53" s="59"/>
      <c r="G53" s="60">
        <f t="shared" si="1"/>
        <v>0</v>
      </c>
      <c r="H53" s="45"/>
      <c r="I53" s="85"/>
    </row>
    <row r="54" spans="2:9" s="4" customFormat="1" ht="22.5" outlineLevel="5">
      <c r="B54" s="17" t="s">
        <v>542</v>
      </c>
      <c r="C54" s="25" t="s">
        <v>543</v>
      </c>
      <c r="D54" s="30" t="s">
        <v>323</v>
      </c>
      <c r="E54" s="38">
        <v>1800</v>
      </c>
      <c r="F54" s="59"/>
      <c r="G54" s="60">
        <f t="shared" si="1"/>
        <v>0</v>
      </c>
      <c r="H54" s="45"/>
      <c r="I54" s="85"/>
    </row>
    <row r="55" spans="2:9" s="4" customFormat="1" ht="22.5" outlineLevel="5">
      <c r="B55" s="17" t="s">
        <v>544</v>
      </c>
      <c r="C55" s="25" t="s">
        <v>545</v>
      </c>
      <c r="D55" s="30" t="s">
        <v>323</v>
      </c>
      <c r="E55" s="38">
        <v>50</v>
      </c>
      <c r="F55" s="59"/>
      <c r="G55" s="60">
        <f t="shared" si="1"/>
        <v>0</v>
      </c>
      <c r="H55" s="45"/>
      <c r="I55" s="85"/>
    </row>
    <row r="56" spans="2:9" s="4" customFormat="1" ht="22.5" outlineLevel="5">
      <c r="B56" s="17" t="s">
        <v>546</v>
      </c>
      <c r="C56" s="25" t="s">
        <v>547</v>
      </c>
      <c r="D56" s="30" t="s">
        <v>323</v>
      </c>
      <c r="E56" s="38">
        <v>65</v>
      </c>
      <c r="F56" s="59"/>
      <c r="G56" s="60">
        <f t="shared" si="1"/>
        <v>0</v>
      </c>
      <c r="H56" s="45"/>
      <c r="I56" s="85"/>
    </row>
    <row r="57" spans="2:9" s="4" customFormat="1" ht="22.5" outlineLevel="5">
      <c r="B57" s="17" t="s">
        <v>548</v>
      </c>
      <c r="C57" s="25" t="s">
        <v>549</v>
      </c>
      <c r="D57" s="30" t="s">
        <v>323</v>
      </c>
      <c r="E57" s="38">
        <v>35</v>
      </c>
      <c r="F57" s="59"/>
      <c r="G57" s="60">
        <f t="shared" si="1"/>
        <v>0</v>
      </c>
      <c r="H57" s="45"/>
      <c r="I57" s="85"/>
    </row>
    <row r="58" spans="2:9" s="4" customFormat="1" ht="22.5" outlineLevel="5">
      <c r="B58" s="17" t="s">
        <v>550</v>
      </c>
      <c r="C58" s="25" t="s">
        <v>551</v>
      </c>
      <c r="D58" s="30" t="s">
        <v>323</v>
      </c>
      <c r="E58" s="38">
        <v>240</v>
      </c>
      <c r="F58" s="59"/>
      <c r="G58" s="60">
        <f t="shared" si="1"/>
        <v>0</v>
      </c>
      <c r="H58" s="45"/>
      <c r="I58" s="85"/>
    </row>
    <row r="59" spans="2:9" s="4" customFormat="1" ht="22.5" outlineLevel="5">
      <c r="B59" s="17" t="s">
        <v>552</v>
      </c>
      <c r="C59" s="25" t="s">
        <v>553</v>
      </c>
      <c r="D59" s="30" t="s">
        <v>323</v>
      </c>
      <c r="E59" s="38">
        <v>120</v>
      </c>
      <c r="F59" s="59"/>
      <c r="G59" s="60">
        <f t="shared" si="1"/>
        <v>0</v>
      </c>
      <c r="H59" s="45"/>
      <c r="I59" s="85"/>
    </row>
    <row r="60" spans="2:9" s="4" customFormat="1" ht="22.5" outlineLevel="5">
      <c r="B60" s="17" t="s">
        <v>554</v>
      </c>
      <c r="C60" s="25" t="s">
        <v>555</v>
      </c>
      <c r="D60" s="30" t="s">
        <v>323</v>
      </c>
      <c r="E60" s="38">
        <v>50</v>
      </c>
      <c r="F60" s="59"/>
      <c r="G60" s="60">
        <f t="shared" si="1"/>
        <v>0</v>
      </c>
      <c r="H60" s="45"/>
      <c r="I60" s="85"/>
    </row>
    <row r="61" spans="2:9" s="4" customFormat="1" ht="12" outlineLevel="5">
      <c r="B61" s="17" t="s">
        <v>556</v>
      </c>
      <c r="C61" s="25" t="s">
        <v>557</v>
      </c>
      <c r="D61" s="30" t="s">
        <v>323</v>
      </c>
      <c r="E61" s="38">
        <v>1700</v>
      </c>
      <c r="F61" s="59"/>
      <c r="G61" s="60">
        <f t="shared" si="1"/>
        <v>0</v>
      </c>
      <c r="H61" s="45"/>
      <c r="I61" s="85"/>
    </row>
    <row r="62" spans="2:9" s="4" customFormat="1" ht="12" outlineLevel="5">
      <c r="B62" s="17" t="s">
        <v>558</v>
      </c>
      <c r="C62" s="25" t="s">
        <v>559</v>
      </c>
      <c r="D62" s="30" t="s">
        <v>560</v>
      </c>
      <c r="E62" s="38">
        <v>15</v>
      </c>
      <c r="F62" s="59"/>
      <c r="G62" s="60">
        <f t="shared" si="1"/>
        <v>0</v>
      </c>
      <c r="H62" s="45"/>
      <c r="I62" s="85"/>
    </row>
    <row r="63" spans="2:9" s="4" customFormat="1" ht="12" outlineLevel="5">
      <c r="B63" s="17" t="s">
        <v>561</v>
      </c>
      <c r="C63" s="25" t="s">
        <v>562</v>
      </c>
      <c r="D63" s="30" t="s">
        <v>560</v>
      </c>
      <c r="E63" s="38">
        <v>138</v>
      </c>
      <c r="F63" s="59"/>
      <c r="G63" s="60">
        <f t="shared" si="1"/>
        <v>0</v>
      </c>
      <c r="H63" s="45"/>
      <c r="I63" s="85"/>
    </row>
    <row r="64" spans="2:9" s="3" customFormat="1" ht="12" outlineLevel="2">
      <c r="B64" s="51" t="s">
        <v>563</v>
      </c>
      <c r="C64" s="52" t="s">
        <v>564</v>
      </c>
      <c r="D64" s="53"/>
      <c r="E64" s="54"/>
      <c r="F64" s="61"/>
      <c r="G64" s="62">
        <f>SUBTOTAL(9,G65:G73)</f>
        <v>0</v>
      </c>
      <c r="H64" s="55"/>
      <c r="I64" s="86"/>
    </row>
    <row r="65" spans="2:9" s="4" customFormat="1" ht="12" outlineLevel="5">
      <c r="B65" s="17" t="s">
        <v>565</v>
      </c>
      <c r="C65" s="25" t="s">
        <v>566</v>
      </c>
      <c r="D65" s="30" t="s">
        <v>479</v>
      </c>
      <c r="E65" s="38">
        <v>9</v>
      </c>
      <c r="F65" s="59"/>
      <c r="G65" s="60">
        <f t="shared" ref="G65:G73" si="2">E65*F65</f>
        <v>0</v>
      </c>
      <c r="H65" s="45"/>
      <c r="I65" s="85"/>
    </row>
    <row r="66" spans="2:9" s="4" customFormat="1" ht="12" outlineLevel="5">
      <c r="B66" s="17" t="s">
        <v>567</v>
      </c>
      <c r="C66" s="25" t="s">
        <v>568</v>
      </c>
      <c r="D66" s="30" t="s">
        <v>61</v>
      </c>
      <c r="E66" s="38">
        <v>9</v>
      </c>
      <c r="F66" s="59"/>
      <c r="G66" s="60">
        <f t="shared" si="2"/>
        <v>0</v>
      </c>
      <c r="H66" s="45"/>
      <c r="I66" s="85"/>
    </row>
    <row r="67" spans="2:9" s="4" customFormat="1" ht="12" outlineLevel="5">
      <c r="B67" s="17" t="s">
        <v>569</v>
      </c>
      <c r="C67" s="25" t="s">
        <v>570</v>
      </c>
      <c r="D67" s="30" t="s">
        <v>320</v>
      </c>
      <c r="E67" s="38">
        <v>1</v>
      </c>
      <c r="F67" s="59"/>
      <c r="G67" s="60">
        <f t="shared" si="2"/>
        <v>0</v>
      </c>
      <c r="H67" s="45"/>
      <c r="I67" s="85"/>
    </row>
    <row r="68" spans="2:9" s="4" customFormat="1" ht="12" outlineLevel="5">
      <c r="B68" s="17" t="s">
        <v>571</v>
      </c>
      <c r="C68" s="25" t="s">
        <v>572</v>
      </c>
      <c r="D68" s="30" t="s">
        <v>61</v>
      </c>
      <c r="E68" s="38">
        <v>1</v>
      </c>
      <c r="F68" s="59"/>
      <c r="G68" s="60">
        <f t="shared" si="2"/>
        <v>0</v>
      </c>
      <c r="H68" s="45"/>
      <c r="I68" s="85"/>
    </row>
    <row r="69" spans="2:9" s="4" customFormat="1" ht="12" outlineLevel="5">
      <c r="B69" s="17" t="s">
        <v>573</v>
      </c>
      <c r="C69" s="25" t="s">
        <v>574</v>
      </c>
      <c r="D69" s="30" t="s">
        <v>61</v>
      </c>
      <c r="E69" s="38">
        <v>1</v>
      </c>
      <c r="F69" s="59"/>
      <c r="G69" s="60">
        <f t="shared" si="2"/>
        <v>0</v>
      </c>
      <c r="H69" s="45"/>
      <c r="I69" s="85"/>
    </row>
    <row r="70" spans="2:9" s="4" customFormat="1" ht="12" outlineLevel="5">
      <c r="B70" s="17" t="s">
        <v>575</v>
      </c>
      <c r="C70" s="25" t="s">
        <v>576</v>
      </c>
      <c r="D70" s="30" t="s">
        <v>61</v>
      </c>
      <c r="E70" s="38">
        <v>1</v>
      </c>
      <c r="F70" s="59"/>
      <c r="G70" s="60">
        <f t="shared" si="2"/>
        <v>0</v>
      </c>
      <c r="H70" s="45"/>
      <c r="I70" s="85"/>
    </row>
    <row r="71" spans="2:9" s="4" customFormat="1" ht="12" outlineLevel="5">
      <c r="B71" s="17" t="s">
        <v>577</v>
      </c>
      <c r="C71" s="25" t="s">
        <v>578</v>
      </c>
      <c r="D71" s="30" t="s">
        <v>479</v>
      </c>
      <c r="E71" s="38">
        <v>2</v>
      </c>
      <c r="F71" s="59"/>
      <c r="G71" s="60">
        <f t="shared" si="2"/>
        <v>0</v>
      </c>
      <c r="H71" s="45"/>
      <c r="I71" s="85"/>
    </row>
    <row r="72" spans="2:9" s="4" customFormat="1" ht="12" outlineLevel="5">
      <c r="B72" s="17" t="s">
        <v>579</v>
      </c>
      <c r="C72" s="25" t="s">
        <v>580</v>
      </c>
      <c r="D72" s="30" t="s">
        <v>323</v>
      </c>
      <c r="E72" s="38">
        <v>140</v>
      </c>
      <c r="F72" s="59"/>
      <c r="G72" s="60">
        <f t="shared" si="2"/>
        <v>0</v>
      </c>
      <c r="H72" s="45"/>
      <c r="I72" s="85"/>
    </row>
    <row r="73" spans="2:9" s="4" customFormat="1" ht="12" outlineLevel="5">
      <c r="B73" s="17" t="s">
        <v>581</v>
      </c>
      <c r="C73" s="25" t="s">
        <v>582</v>
      </c>
      <c r="D73" s="30" t="s">
        <v>320</v>
      </c>
      <c r="E73" s="38">
        <v>1</v>
      </c>
      <c r="F73" s="59"/>
      <c r="G73" s="60">
        <f t="shared" si="2"/>
        <v>0</v>
      </c>
      <c r="H73" s="45"/>
      <c r="I73" s="85"/>
    </row>
    <row r="74" spans="2:9" s="3" customFormat="1" ht="12" outlineLevel="2">
      <c r="B74" s="51" t="s">
        <v>583</v>
      </c>
      <c r="C74" s="52" t="s">
        <v>584</v>
      </c>
      <c r="D74" s="53"/>
      <c r="E74" s="54"/>
      <c r="F74" s="61"/>
      <c r="G74" s="62">
        <f>SUBTOTAL(9,G75:G84)</f>
        <v>0</v>
      </c>
      <c r="H74" s="55"/>
      <c r="I74" s="86"/>
    </row>
    <row r="75" spans="2:9" s="4" customFormat="1" ht="12" outlineLevel="5">
      <c r="B75" s="17" t="s">
        <v>585</v>
      </c>
      <c r="C75" s="25" t="s">
        <v>586</v>
      </c>
      <c r="D75" s="30" t="s">
        <v>320</v>
      </c>
      <c r="E75" s="38">
        <v>96</v>
      </c>
      <c r="F75" s="59"/>
      <c r="G75" s="60">
        <f t="shared" ref="G75:G84" si="3">E75*F75</f>
        <v>0</v>
      </c>
      <c r="H75" s="45"/>
      <c r="I75" s="85"/>
    </row>
    <row r="76" spans="2:9" s="4" customFormat="1" ht="12" outlineLevel="5">
      <c r="B76" s="17" t="s">
        <v>587</v>
      </c>
      <c r="C76" s="25" t="s">
        <v>588</v>
      </c>
      <c r="D76" s="30" t="s">
        <v>320</v>
      </c>
      <c r="E76" s="38">
        <v>8</v>
      </c>
      <c r="F76" s="59"/>
      <c r="G76" s="60">
        <f t="shared" si="3"/>
        <v>0</v>
      </c>
      <c r="H76" s="45"/>
      <c r="I76" s="85"/>
    </row>
    <row r="77" spans="2:9" s="4" customFormat="1" ht="12" outlineLevel="5">
      <c r="B77" s="17" t="s">
        <v>589</v>
      </c>
      <c r="C77" s="25" t="s">
        <v>590</v>
      </c>
      <c r="D77" s="30" t="s">
        <v>320</v>
      </c>
      <c r="E77" s="38">
        <v>9</v>
      </c>
      <c r="F77" s="59"/>
      <c r="G77" s="60">
        <f t="shared" si="3"/>
        <v>0</v>
      </c>
      <c r="H77" s="45"/>
      <c r="I77" s="85"/>
    </row>
    <row r="78" spans="2:9" s="4" customFormat="1" ht="12" outlineLevel="5">
      <c r="B78" s="17" t="s">
        <v>591</v>
      </c>
      <c r="C78" s="25" t="s">
        <v>592</v>
      </c>
      <c r="D78" s="30" t="s">
        <v>320</v>
      </c>
      <c r="E78" s="38">
        <v>18</v>
      </c>
      <c r="F78" s="59"/>
      <c r="G78" s="60">
        <f t="shared" si="3"/>
        <v>0</v>
      </c>
      <c r="H78" s="45"/>
      <c r="I78" s="85"/>
    </row>
    <row r="79" spans="2:9" s="4" customFormat="1" ht="12" outlineLevel="5">
      <c r="B79" s="17" t="s">
        <v>593</v>
      </c>
      <c r="C79" s="25" t="s">
        <v>594</v>
      </c>
      <c r="D79" s="30" t="s">
        <v>320</v>
      </c>
      <c r="E79" s="38">
        <v>60</v>
      </c>
      <c r="F79" s="59"/>
      <c r="G79" s="60">
        <f t="shared" si="3"/>
        <v>0</v>
      </c>
      <c r="H79" s="45"/>
      <c r="I79" s="85"/>
    </row>
    <row r="80" spans="2:9" s="4" customFormat="1" ht="12" outlineLevel="5">
      <c r="B80" s="17" t="s">
        <v>595</v>
      </c>
      <c r="C80" s="25" t="s">
        <v>596</v>
      </c>
      <c r="D80" s="30" t="s">
        <v>320</v>
      </c>
      <c r="E80" s="38">
        <v>20</v>
      </c>
      <c r="F80" s="59"/>
      <c r="G80" s="60">
        <f t="shared" si="3"/>
        <v>0</v>
      </c>
      <c r="H80" s="45"/>
      <c r="I80" s="85"/>
    </row>
    <row r="81" spans="2:9" s="4" customFormat="1" ht="12" outlineLevel="5">
      <c r="B81" s="17" t="s">
        <v>597</v>
      </c>
      <c r="C81" s="25" t="s">
        <v>598</v>
      </c>
      <c r="D81" s="30" t="s">
        <v>320</v>
      </c>
      <c r="E81" s="38">
        <v>35</v>
      </c>
      <c r="F81" s="59"/>
      <c r="G81" s="60">
        <f t="shared" si="3"/>
        <v>0</v>
      </c>
      <c r="H81" s="45"/>
      <c r="I81" s="85"/>
    </row>
    <row r="82" spans="2:9" s="4" customFormat="1" ht="12" outlineLevel="5">
      <c r="B82" s="17" t="s">
        <v>599</v>
      </c>
      <c r="C82" s="25" t="s">
        <v>600</v>
      </c>
      <c r="D82" s="30" t="s">
        <v>320</v>
      </c>
      <c r="E82" s="38">
        <v>1</v>
      </c>
      <c r="F82" s="59"/>
      <c r="G82" s="60">
        <f t="shared" si="3"/>
        <v>0</v>
      </c>
      <c r="H82" s="45"/>
      <c r="I82" s="85"/>
    </row>
    <row r="83" spans="2:9" s="4" customFormat="1" ht="22.5" outlineLevel="5">
      <c r="B83" s="17" t="s">
        <v>601</v>
      </c>
      <c r="C83" s="25" t="s">
        <v>602</v>
      </c>
      <c r="D83" s="30" t="s">
        <v>603</v>
      </c>
      <c r="E83" s="38">
        <v>1</v>
      </c>
      <c r="F83" s="59"/>
      <c r="G83" s="60">
        <f t="shared" si="3"/>
        <v>0</v>
      </c>
      <c r="H83" s="45"/>
      <c r="I83" s="85"/>
    </row>
    <row r="84" spans="2:9" s="4" customFormat="1" ht="22.5" outlineLevel="5">
      <c r="B84" s="17" t="s">
        <v>604</v>
      </c>
      <c r="C84" s="25" t="s">
        <v>605</v>
      </c>
      <c r="D84" s="30" t="s">
        <v>603</v>
      </c>
      <c r="E84" s="38">
        <v>99</v>
      </c>
      <c r="F84" s="59"/>
      <c r="G84" s="60">
        <f t="shared" si="3"/>
        <v>0</v>
      </c>
      <c r="H84" s="45"/>
      <c r="I84" s="85"/>
    </row>
    <row r="85" spans="2:9" s="3" customFormat="1" ht="12" outlineLevel="2">
      <c r="B85" s="51" t="s">
        <v>606</v>
      </c>
      <c r="C85" s="52" t="s">
        <v>607</v>
      </c>
      <c r="D85" s="53"/>
      <c r="E85" s="54"/>
      <c r="F85" s="61"/>
      <c r="G85" s="62">
        <f>SUBTOTAL(9,G86:G92)</f>
        <v>0</v>
      </c>
      <c r="H85" s="55"/>
      <c r="I85" s="86"/>
    </row>
    <row r="86" spans="2:9" s="4" customFormat="1" ht="12" outlineLevel="5">
      <c r="B86" s="17" t="s">
        <v>608</v>
      </c>
      <c r="C86" s="25" t="s">
        <v>609</v>
      </c>
      <c r="D86" s="30" t="s">
        <v>320</v>
      </c>
      <c r="E86" s="38">
        <v>2</v>
      </c>
      <c r="F86" s="59"/>
      <c r="G86" s="60">
        <f t="shared" ref="G86:G92" si="4">E86*F86</f>
        <v>0</v>
      </c>
      <c r="H86" s="45"/>
      <c r="I86" s="85"/>
    </row>
    <row r="87" spans="2:9" s="4" customFormat="1" ht="12" outlineLevel="5">
      <c r="B87" s="17" t="s">
        <v>610</v>
      </c>
      <c r="C87" s="25" t="s">
        <v>611</v>
      </c>
      <c r="D87" s="30" t="s">
        <v>320</v>
      </c>
      <c r="E87" s="38">
        <v>4</v>
      </c>
      <c r="F87" s="59"/>
      <c r="G87" s="60">
        <f t="shared" si="4"/>
        <v>0</v>
      </c>
      <c r="H87" s="45"/>
      <c r="I87" s="85"/>
    </row>
    <row r="88" spans="2:9" s="4" customFormat="1" ht="12" outlineLevel="5">
      <c r="B88" s="17" t="s">
        <v>612</v>
      </c>
      <c r="C88" s="25" t="s">
        <v>613</v>
      </c>
      <c r="D88" s="30" t="s">
        <v>320</v>
      </c>
      <c r="E88" s="38">
        <v>2</v>
      </c>
      <c r="F88" s="59"/>
      <c r="G88" s="60">
        <f t="shared" si="4"/>
        <v>0</v>
      </c>
      <c r="H88" s="45"/>
      <c r="I88" s="85"/>
    </row>
    <row r="89" spans="2:9" s="4" customFormat="1" ht="12" outlineLevel="5">
      <c r="B89" s="17" t="s">
        <v>614</v>
      </c>
      <c r="C89" s="25" t="s">
        <v>615</v>
      </c>
      <c r="D89" s="30" t="s">
        <v>320</v>
      </c>
      <c r="E89" s="38">
        <v>13</v>
      </c>
      <c r="F89" s="59"/>
      <c r="G89" s="60">
        <f t="shared" si="4"/>
        <v>0</v>
      </c>
      <c r="H89" s="45"/>
      <c r="I89" s="85"/>
    </row>
    <row r="90" spans="2:9" s="4" customFormat="1" ht="22.5" outlineLevel="5">
      <c r="B90" s="17" t="s">
        <v>616</v>
      </c>
      <c r="C90" s="25" t="s">
        <v>617</v>
      </c>
      <c r="D90" s="30" t="s">
        <v>320</v>
      </c>
      <c r="E90" s="38">
        <v>15</v>
      </c>
      <c r="F90" s="59"/>
      <c r="G90" s="60">
        <f t="shared" si="4"/>
        <v>0</v>
      </c>
      <c r="H90" s="45"/>
      <c r="I90" s="85"/>
    </row>
    <row r="91" spans="2:9" s="4" customFormat="1" ht="22.5" outlineLevel="5">
      <c r="B91" s="17" t="s">
        <v>618</v>
      </c>
      <c r="C91" s="25" t="s">
        <v>602</v>
      </c>
      <c r="D91" s="30" t="s">
        <v>603</v>
      </c>
      <c r="E91" s="38">
        <v>1</v>
      </c>
      <c r="F91" s="59"/>
      <c r="G91" s="60">
        <f t="shared" si="4"/>
        <v>0</v>
      </c>
      <c r="H91" s="45"/>
      <c r="I91" s="85"/>
    </row>
    <row r="92" spans="2:9" s="4" customFormat="1" ht="22.5" outlineLevel="5">
      <c r="B92" s="17" t="s">
        <v>619</v>
      </c>
      <c r="C92" s="25" t="s">
        <v>605</v>
      </c>
      <c r="D92" s="30" t="s">
        <v>603</v>
      </c>
      <c r="E92" s="38">
        <v>99</v>
      </c>
      <c r="F92" s="59"/>
      <c r="G92" s="60">
        <f t="shared" si="4"/>
        <v>0</v>
      </c>
      <c r="H92" s="45"/>
      <c r="I92" s="85"/>
    </row>
    <row r="93" spans="2:9" s="3" customFormat="1" ht="12" outlineLevel="2">
      <c r="B93" s="51" t="s">
        <v>620</v>
      </c>
      <c r="C93" s="52" t="s">
        <v>621</v>
      </c>
      <c r="D93" s="53"/>
      <c r="E93" s="54"/>
      <c r="F93" s="61"/>
      <c r="G93" s="62">
        <f>SUBTOTAL(9,G94:G108)</f>
        <v>0</v>
      </c>
      <c r="H93" s="55"/>
      <c r="I93" s="86"/>
    </row>
    <row r="94" spans="2:9" s="4" customFormat="1" ht="22.5" outlineLevel="5">
      <c r="B94" s="17" t="s">
        <v>622</v>
      </c>
      <c r="C94" s="25" t="s">
        <v>623</v>
      </c>
      <c r="D94" s="30" t="s">
        <v>61</v>
      </c>
      <c r="E94" s="38">
        <v>154</v>
      </c>
      <c r="F94" s="59"/>
      <c r="G94" s="60">
        <f t="shared" ref="G94:G108" si="5">E94*F94</f>
        <v>0</v>
      </c>
      <c r="H94" s="45"/>
      <c r="I94" s="85"/>
    </row>
    <row r="95" spans="2:9" s="4" customFormat="1" ht="12" outlineLevel="5">
      <c r="B95" s="17" t="s">
        <v>624</v>
      </c>
      <c r="C95" s="25" t="s">
        <v>625</v>
      </c>
      <c r="D95" s="30" t="s">
        <v>61</v>
      </c>
      <c r="E95" s="38">
        <v>154</v>
      </c>
      <c r="F95" s="59"/>
      <c r="G95" s="60">
        <f t="shared" si="5"/>
        <v>0</v>
      </c>
      <c r="H95" s="45"/>
      <c r="I95" s="85"/>
    </row>
    <row r="96" spans="2:9" s="4" customFormat="1" ht="12" outlineLevel="5">
      <c r="B96" s="17" t="s">
        <v>626</v>
      </c>
      <c r="C96" s="25" t="s">
        <v>627</v>
      </c>
      <c r="D96" s="30" t="s">
        <v>61</v>
      </c>
      <c r="E96" s="38">
        <v>153</v>
      </c>
      <c r="F96" s="59"/>
      <c r="G96" s="60">
        <f t="shared" si="5"/>
        <v>0</v>
      </c>
      <c r="H96" s="45"/>
      <c r="I96" s="85"/>
    </row>
    <row r="97" spans="2:9" s="4" customFormat="1" ht="12" outlineLevel="5">
      <c r="B97" s="17" t="s">
        <v>628</v>
      </c>
      <c r="C97" s="25" t="s">
        <v>629</v>
      </c>
      <c r="D97" s="30" t="s">
        <v>479</v>
      </c>
      <c r="E97" s="38">
        <v>42</v>
      </c>
      <c r="F97" s="59"/>
      <c r="G97" s="60">
        <f t="shared" si="5"/>
        <v>0</v>
      </c>
      <c r="H97" s="45"/>
      <c r="I97" s="85"/>
    </row>
    <row r="98" spans="2:9" s="4" customFormat="1" ht="12" outlineLevel="5">
      <c r="B98" s="17" t="s">
        <v>630</v>
      </c>
      <c r="C98" s="25" t="s">
        <v>631</v>
      </c>
      <c r="D98" s="30" t="s">
        <v>479</v>
      </c>
      <c r="E98" s="38">
        <v>1</v>
      </c>
      <c r="F98" s="59"/>
      <c r="G98" s="60">
        <f t="shared" si="5"/>
        <v>0</v>
      </c>
      <c r="H98" s="45"/>
      <c r="I98" s="85"/>
    </row>
    <row r="99" spans="2:9" s="4" customFormat="1" ht="12" outlineLevel="5">
      <c r="B99" s="17" t="s">
        <v>632</v>
      </c>
      <c r="C99" s="25" t="s">
        <v>633</v>
      </c>
      <c r="D99" s="30" t="s">
        <v>479</v>
      </c>
      <c r="E99" s="38">
        <v>42</v>
      </c>
      <c r="F99" s="59"/>
      <c r="G99" s="60">
        <f t="shared" si="5"/>
        <v>0</v>
      </c>
      <c r="H99" s="45"/>
      <c r="I99" s="85"/>
    </row>
    <row r="100" spans="2:9" s="4" customFormat="1" ht="12" outlineLevel="5">
      <c r="B100" s="17" t="s">
        <v>634</v>
      </c>
      <c r="C100" s="25" t="s">
        <v>633</v>
      </c>
      <c r="D100" s="30" t="s">
        <v>479</v>
      </c>
      <c r="E100" s="38">
        <v>42</v>
      </c>
      <c r="F100" s="59"/>
      <c r="G100" s="60">
        <f t="shared" si="5"/>
        <v>0</v>
      </c>
      <c r="H100" s="45"/>
      <c r="I100" s="85"/>
    </row>
    <row r="101" spans="2:9" s="4" customFormat="1" ht="12" outlineLevel="5">
      <c r="B101" s="17" t="s">
        <v>635</v>
      </c>
      <c r="C101" s="25" t="s">
        <v>636</v>
      </c>
      <c r="D101" s="30" t="s">
        <v>479</v>
      </c>
      <c r="E101" s="38">
        <v>4</v>
      </c>
      <c r="F101" s="59"/>
      <c r="G101" s="60">
        <f t="shared" si="5"/>
        <v>0</v>
      </c>
      <c r="H101" s="45"/>
      <c r="I101" s="85"/>
    </row>
    <row r="102" spans="2:9" s="4" customFormat="1" ht="12" outlineLevel="5">
      <c r="B102" s="17" t="s">
        <v>637</v>
      </c>
      <c r="C102" s="25" t="s">
        <v>638</v>
      </c>
      <c r="D102" s="30" t="s">
        <v>479</v>
      </c>
      <c r="E102" s="38">
        <v>2</v>
      </c>
      <c r="F102" s="59"/>
      <c r="G102" s="60">
        <f t="shared" si="5"/>
        <v>0</v>
      </c>
      <c r="H102" s="45"/>
      <c r="I102" s="85"/>
    </row>
    <row r="103" spans="2:9" s="4" customFormat="1" ht="12" outlineLevel="5">
      <c r="B103" s="17" t="s">
        <v>639</v>
      </c>
      <c r="C103" s="25" t="s">
        <v>640</v>
      </c>
      <c r="D103" s="30" t="s">
        <v>479</v>
      </c>
      <c r="E103" s="38">
        <v>1</v>
      </c>
      <c r="F103" s="59"/>
      <c r="G103" s="60">
        <f t="shared" si="5"/>
        <v>0</v>
      </c>
      <c r="H103" s="45"/>
      <c r="I103" s="85"/>
    </row>
    <row r="104" spans="2:9" s="4" customFormat="1" ht="22.5" outlineLevel="5">
      <c r="B104" s="17" t="s">
        <v>641</v>
      </c>
      <c r="C104" s="25" t="s">
        <v>642</v>
      </c>
      <c r="D104" s="30" t="s">
        <v>479</v>
      </c>
      <c r="E104" s="38">
        <v>15</v>
      </c>
      <c r="F104" s="59"/>
      <c r="G104" s="60">
        <f t="shared" si="5"/>
        <v>0</v>
      </c>
      <c r="H104" s="45"/>
      <c r="I104" s="85"/>
    </row>
    <row r="105" spans="2:9" s="4" customFormat="1" ht="12" outlineLevel="5">
      <c r="B105" s="17" t="s">
        <v>643</v>
      </c>
      <c r="C105" s="25" t="s">
        <v>644</v>
      </c>
      <c r="D105" s="30" t="s">
        <v>479</v>
      </c>
      <c r="E105" s="38">
        <v>1</v>
      </c>
      <c r="F105" s="59"/>
      <c r="G105" s="60">
        <f t="shared" si="5"/>
        <v>0</v>
      </c>
      <c r="H105" s="45"/>
      <c r="I105" s="85"/>
    </row>
    <row r="106" spans="2:9" s="4" customFormat="1" ht="22.5" outlineLevel="5">
      <c r="B106" s="17" t="s">
        <v>645</v>
      </c>
      <c r="C106" s="25" t="s">
        <v>646</v>
      </c>
      <c r="D106" s="30" t="s">
        <v>61</v>
      </c>
      <c r="E106" s="38">
        <v>1</v>
      </c>
      <c r="F106" s="59"/>
      <c r="G106" s="60">
        <f t="shared" si="5"/>
        <v>0</v>
      </c>
      <c r="H106" s="45"/>
      <c r="I106" s="85"/>
    </row>
    <row r="107" spans="2:9" s="4" customFormat="1" ht="12" outlineLevel="5">
      <c r="B107" s="17" t="s">
        <v>647</v>
      </c>
      <c r="C107" s="25" t="s">
        <v>648</v>
      </c>
      <c r="D107" s="30" t="s">
        <v>479</v>
      </c>
      <c r="E107" s="38">
        <v>6</v>
      </c>
      <c r="F107" s="59"/>
      <c r="G107" s="60">
        <f t="shared" si="5"/>
        <v>0</v>
      </c>
      <c r="H107" s="45"/>
      <c r="I107" s="85"/>
    </row>
    <row r="108" spans="2:9" s="4" customFormat="1" ht="12" outlineLevel="5">
      <c r="B108" s="17" t="s">
        <v>649</v>
      </c>
      <c r="C108" s="25" t="s">
        <v>650</v>
      </c>
      <c r="D108" s="30" t="s">
        <v>479</v>
      </c>
      <c r="E108" s="38">
        <v>6</v>
      </c>
      <c r="F108" s="59"/>
      <c r="G108" s="60">
        <f t="shared" si="5"/>
        <v>0</v>
      </c>
      <c r="H108" s="45"/>
      <c r="I108" s="85"/>
    </row>
    <row r="109" spans="2:9" s="3" customFormat="1" ht="12" outlineLevel="2">
      <c r="B109" s="51" t="s">
        <v>651</v>
      </c>
      <c r="C109" s="52" t="s">
        <v>652</v>
      </c>
      <c r="D109" s="53"/>
      <c r="E109" s="54"/>
      <c r="F109" s="61"/>
      <c r="G109" s="62">
        <f>SUBTOTAL(9,G110:G110)</f>
        <v>0</v>
      </c>
      <c r="H109" s="55"/>
      <c r="I109" s="86"/>
    </row>
    <row r="110" spans="2:9" s="4" customFormat="1" ht="12" outlineLevel="5">
      <c r="B110" s="17" t="s">
        <v>653</v>
      </c>
      <c r="C110" s="25" t="s">
        <v>652</v>
      </c>
      <c r="D110" s="30" t="s">
        <v>320</v>
      </c>
      <c r="E110" s="38">
        <v>1</v>
      </c>
      <c r="F110" s="59"/>
      <c r="G110" s="60">
        <f>E110*F110</f>
        <v>0</v>
      </c>
      <c r="H110" s="45"/>
      <c r="I110" s="85"/>
    </row>
    <row r="111" spans="2:9" outlineLevel="1">
      <c r="B111" s="16" t="s">
        <v>17</v>
      </c>
      <c r="C111" s="28" t="s">
        <v>654</v>
      </c>
      <c r="D111" s="29"/>
      <c r="E111" s="37"/>
      <c r="F111" s="58"/>
      <c r="G111" s="58">
        <f>SUBTOTAL(9,G112:G175)</f>
        <v>0</v>
      </c>
      <c r="H111" s="44"/>
      <c r="I111" s="84"/>
    </row>
    <row r="112" spans="2:9" s="3" customFormat="1" ht="12" outlineLevel="2">
      <c r="B112" s="51" t="s">
        <v>655</v>
      </c>
      <c r="C112" s="52" t="s">
        <v>656</v>
      </c>
      <c r="D112" s="53"/>
      <c r="E112" s="54"/>
      <c r="F112" s="61"/>
      <c r="G112" s="62">
        <f>SUBTOTAL(9,G113:G126)</f>
        <v>0</v>
      </c>
      <c r="H112" s="55"/>
      <c r="I112" s="86"/>
    </row>
    <row r="113" spans="2:9" s="4" customFormat="1" ht="12" outlineLevel="5">
      <c r="B113" s="17" t="s">
        <v>657</v>
      </c>
      <c r="C113" s="25" t="s">
        <v>658</v>
      </c>
      <c r="D113" s="30" t="s">
        <v>61</v>
      </c>
      <c r="E113" s="38">
        <v>68</v>
      </c>
      <c r="F113" s="59"/>
      <c r="G113" s="60">
        <f t="shared" ref="G113:G126" si="6">E113*F113</f>
        <v>0</v>
      </c>
      <c r="H113" s="45"/>
      <c r="I113" s="85"/>
    </row>
    <row r="114" spans="2:9" s="4" customFormat="1" ht="12" outlineLevel="5">
      <c r="B114" s="17" t="s">
        <v>659</v>
      </c>
      <c r="C114" s="25" t="s">
        <v>660</v>
      </c>
      <c r="D114" s="30" t="s">
        <v>61</v>
      </c>
      <c r="E114" s="38">
        <v>68</v>
      </c>
      <c r="F114" s="59"/>
      <c r="G114" s="60">
        <f t="shared" si="6"/>
        <v>0</v>
      </c>
      <c r="H114" s="45"/>
      <c r="I114" s="85"/>
    </row>
    <row r="115" spans="2:9" s="4" customFormat="1" ht="12" outlineLevel="5">
      <c r="B115" s="17" t="s">
        <v>661</v>
      </c>
      <c r="C115" s="25" t="s">
        <v>662</v>
      </c>
      <c r="D115" s="30" t="s">
        <v>61</v>
      </c>
      <c r="E115" s="38">
        <v>35</v>
      </c>
      <c r="F115" s="59"/>
      <c r="G115" s="60">
        <f t="shared" si="6"/>
        <v>0</v>
      </c>
      <c r="H115" s="45"/>
      <c r="I115" s="85"/>
    </row>
    <row r="116" spans="2:9" s="4" customFormat="1" ht="12" outlineLevel="5">
      <c r="B116" s="17" t="s">
        <v>663</v>
      </c>
      <c r="C116" s="25" t="s">
        <v>664</v>
      </c>
      <c r="D116" s="30" t="s">
        <v>61</v>
      </c>
      <c r="E116" s="38">
        <v>6</v>
      </c>
      <c r="F116" s="59"/>
      <c r="G116" s="60">
        <f t="shared" si="6"/>
        <v>0</v>
      </c>
      <c r="H116" s="45"/>
      <c r="I116" s="85"/>
    </row>
    <row r="117" spans="2:9" s="4" customFormat="1" ht="12" outlineLevel="5">
      <c r="B117" s="17" t="s">
        <v>665</v>
      </c>
      <c r="C117" s="25" t="s">
        <v>666</v>
      </c>
      <c r="D117" s="30" t="s">
        <v>61</v>
      </c>
      <c r="E117" s="38">
        <v>4</v>
      </c>
      <c r="F117" s="59"/>
      <c r="G117" s="60">
        <f t="shared" si="6"/>
        <v>0</v>
      </c>
      <c r="H117" s="45"/>
      <c r="I117" s="85"/>
    </row>
    <row r="118" spans="2:9" s="4" customFormat="1" ht="12" outlineLevel="5">
      <c r="B118" s="17" t="s">
        <v>667</v>
      </c>
      <c r="C118" s="25" t="s">
        <v>668</v>
      </c>
      <c r="D118" s="30" t="s">
        <v>61</v>
      </c>
      <c r="E118" s="38">
        <v>2</v>
      </c>
      <c r="F118" s="59"/>
      <c r="G118" s="60">
        <f t="shared" si="6"/>
        <v>0</v>
      </c>
      <c r="H118" s="45"/>
      <c r="I118" s="85"/>
    </row>
    <row r="119" spans="2:9" s="4" customFormat="1" ht="12" outlineLevel="5">
      <c r="B119" s="17" t="s">
        <v>669</v>
      </c>
      <c r="C119" s="25" t="s">
        <v>670</v>
      </c>
      <c r="D119" s="30" t="s">
        <v>61</v>
      </c>
      <c r="E119" s="38">
        <v>2</v>
      </c>
      <c r="F119" s="59"/>
      <c r="G119" s="60">
        <f t="shared" si="6"/>
        <v>0</v>
      </c>
      <c r="H119" s="45"/>
      <c r="I119" s="85"/>
    </row>
    <row r="120" spans="2:9" s="4" customFormat="1" ht="12" outlineLevel="5">
      <c r="B120" s="17" t="s">
        <v>671</v>
      </c>
      <c r="C120" s="25" t="s">
        <v>672</v>
      </c>
      <c r="D120" s="30" t="s">
        <v>61</v>
      </c>
      <c r="E120" s="38">
        <v>6</v>
      </c>
      <c r="F120" s="59"/>
      <c r="G120" s="60">
        <f t="shared" si="6"/>
        <v>0</v>
      </c>
      <c r="H120" s="45"/>
      <c r="I120" s="85"/>
    </row>
    <row r="121" spans="2:9" s="4" customFormat="1" ht="22.5" outlineLevel="5">
      <c r="B121" s="17" t="s">
        <v>673</v>
      </c>
      <c r="C121" s="25" t="s">
        <v>674</v>
      </c>
      <c r="D121" s="30" t="s">
        <v>323</v>
      </c>
      <c r="E121" s="38">
        <v>800</v>
      </c>
      <c r="F121" s="59"/>
      <c r="G121" s="60">
        <f t="shared" si="6"/>
        <v>0</v>
      </c>
      <c r="H121" s="45"/>
      <c r="I121" s="85"/>
    </row>
    <row r="122" spans="2:9" s="4" customFormat="1" ht="22.5" outlineLevel="5">
      <c r="B122" s="17" t="s">
        <v>675</v>
      </c>
      <c r="C122" s="25" t="s">
        <v>676</v>
      </c>
      <c r="D122" s="30" t="s">
        <v>323</v>
      </c>
      <c r="E122" s="38">
        <v>740</v>
      </c>
      <c r="F122" s="59"/>
      <c r="G122" s="60">
        <f t="shared" si="6"/>
        <v>0</v>
      </c>
      <c r="H122" s="45"/>
      <c r="I122" s="85"/>
    </row>
    <row r="123" spans="2:9" s="4" customFormat="1" ht="12" outlineLevel="5">
      <c r="B123" s="17" t="s">
        <v>677</v>
      </c>
      <c r="C123" s="25" t="s">
        <v>678</v>
      </c>
      <c r="D123" s="30" t="s">
        <v>323</v>
      </c>
      <c r="E123" s="38">
        <v>740</v>
      </c>
      <c r="F123" s="59"/>
      <c r="G123" s="60">
        <f t="shared" si="6"/>
        <v>0</v>
      </c>
      <c r="H123" s="45"/>
      <c r="I123" s="85"/>
    </row>
    <row r="124" spans="2:9" s="4" customFormat="1" ht="22.5" outlineLevel="5">
      <c r="B124" s="17" t="s">
        <v>679</v>
      </c>
      <c r="C124" s="25" t="s">
        <v>680</v>
      </c>
      <c r="D124" s="30" t="s">
        <v>323</v>
      </c>
      <c r="E124" s="38">
        <v>1070</v>
      </c>
      <c r="F124" s="59"/>
      <c r="G124" s="60">
        <f t="shared" si="6"/>
        <v>0</v>
      </c>
      <c r="H124" s="45"/>
      <c r="I124" s="85"/>
    </row>
    <row r="125" spans="2:9" s="4" customFormat="1" ht="12" outlineLevel="5">
      <c r="B125" s="17" t="s">
        <v>681</v>
      </c>
      <c r="C125" s="25" t="s">
        <v>682</v>
      </c>
      <c r="D125" s="30" t="s">
        <v>320</v>
      </c>
      <c r="E125" s="38">
        <v>40</v>
      </c>
      <c r="F125" s="59"/>
      <c r="G125" s="60">
        <f t="shared" si="6"/>
        <v>0</v>
      </c>
      <c r="H125" s="45"/>
      <c r="I125" s="85"/>
    </row>
    <row r="126" spans="2:9" s="4" customFormat="1" ht="12" outlineLevel="5">
      <c r="B126" s="17" t="s">
        <v>683</v>
      </c>
      <c r="C126" s="25" t="s">
        <v>684</v>
      </c>
      <c r="D126" s="30" t="s">
        <v>320</v>
      </c>
      <c r="E126" s="38">
        <v>1</v>
      </c>
      <c r="F126" s="59"/>
      <c r="G126" s="60">
        <f t="shared" si="6"/>
        <v>0</v>
      </c>
      <c r="H126" s="45"/>
      <c r="I126" s="85"/>
    </row>
    <row r="127" spans="2:9" s="3" customFormat="1" ht="12" outlineLevel="2">
      <c r="B127" s="51" t="s">
        <v>685</v>
      </c>
      <c r="C127" s="52" t="s">
        <v>686</v>
      </c>
      <c r="D127" s="53"/>
      <c r="E127" s="54"/>
      <c r="F127" s="61"/>
      <c r="G127" s="62">
        <f>SUBTOTAL(9,G128:G146)</f>
        <v>0</v>
      </c>
      <c r="H127" s="55"/>
      <c r="I127" s="86"/>
    </row>
    <row r="128" spans="2:9" s="4" customFormat="1" ht="22.5" outlineLevel="5">
      <c r="B128" s="17" t="s">
        <v>687</v>
      </c>
      <c r="C128" s="25" t="s">
        <v>688</v>
      </c>
      <c r="D128" s="30" t="s">
        <v>61</v>
      </c>
      <c r="E128" s="38">
        <v>10</v>
      </c>
      <c r="F128" s="59"/>
      <c r="G128" s="60">
        <f t="shared" ref="G128:G146" si="7">E128*F128</f>
        <v>0</v>
      </c>
      <c r="H128" s="45"/>
      <c r="I128" s="85"/>
    </row>
    <row r="129" spans="2:9" s="4" customFormat="1" ht="22.5" outlineLevel="5">
      <c r="B129" s="17" t="s">
        <v>689</v>
      </c>
      <c r="C129" s="25" t="s">
        <v>690</v>
      </c>
      <c r="D129" s="30" t="s">
        <v>61</v>
      </c>
      <c r="E129" s="38">
        <v>2</v>
      </c>
      <c r="F129" s="59"/>
      <c r="G129" s="60">
        <f t="shared" si="7"/>
        <v>0</v>
      </c>
      <c r="H129" s="45"/>
      <c r="I129" s="85"/>
    </row>
    <row r="130" spans="2:9" s="4" customFormat="1" ht="12" outlineLevel="5">
      <c r="B130" s="17" t="s">
        <v>691</v>
      </c>
      <c r="C130" s="25" t="s">
        <v>692</v>
      </c>
      <c r="D130" s="30" t="s">
        <v>479</v>
      </c>
      <c r="E130" s="38">
        <v>6</v>
      </c>
      <c r="F130" s="59"/>
      <c r="G130" s="60">
        <f t="shared" si="7"/>
        <v>0</v>
      </c>
      <c r="H130" s="45"/>
      <c r="I130" s="85"/>
    </row>
    <row r="131" spans="2:9" s="4" customFormat="1" ht="12" outlineLevel="5">
      <c r="B131" s="17" t="s">
        <v>693</v>
      </c>
      <c r="C131" s="25" t="s">
        <v>694</v>
      </c>
      <c r="D131" s="30" t="s">
        <v>479</v>
      </c>
      <c r="E131" s="38">
        <v>8</v>
      </c>
      <c r="F131" s="59"/>
      <c r="G131" s="60">
        <f t="shared" si="7"/>
        <v>0</v>
      </c>
      <c r="H131" s="45"/>
      <c r="I131" s="85"/>
    </row>
    <row r="132" spans="2:9" s="4" customFormat="1" ht="12" outlineLevel="5">
      <c r="B132" s="17" t="s">
        <v>695</v>
      </c>
      <c r="C132" s="25" t="s">
        <v>696</v>
      </c>
      <c r="D132" s="30" t="s">
        <v>479</v>
      </c>
      <c r="E132" s="38">
        <v>8</v>
      </c>
      <c r="F132" s="59"/>
      <c r="G132" s="60">
        <f t="shared" si="7"/>
        <v>0</v>
      </c>
      <c r="H132" s="45"/>
      <c r="I132" s="85"/>
    </row>
    <row r="133" spans="2:9" s="4" customFormat="1" ht="12" outlineLevel="5">
      <c r="B133" s="17" t="s">
        <v>697</v>
      </c>
      <c r="C133" s="25" t="s">
        <v>698</v>
      </c>
      <c r="D133" s="30" t="s">
        <v>479</v>
      </c>
      <c r="E133" s="38">
        <v>12</v>
      </c>
      <c r="F133" s="59"/>
      <c r="G133" s="60">
        <f t="shared" si="7"/>
        <v>0</v>
      </c>
      <c r="H133" s="45"/>
      <c r="I133" s="85"/>
    </row>
    <row r="134" spans="2:9" s="4" customFormat="1" ht="12" outlineLevel="5">
      <c r="B134" s="17" t="s">
        <v>699</v>
      </c>
      <c r="C134" s="25" t="s">
        <v>700</v>
      </c>
      <c r="D134" s="30" t="s">
        <v>479</v>
      </c>
      <c r="E134" s="38">
        <v>12</v>
      </c>
      <c r="F134" s="59"/>
      <c r="G134" s="60">
        <f t="shared" si="7"/>
        <v>0</v>
      </c>
      <c r="H134" s="45"/>
      <c r="I134" s="85"/>
    </row>
    <row r="135" spans="2:9" s="4" customFormat="1" ht="12" outlineLevel="5">
      <c r="B135" s="17" t="s">
        <v>701</v>
      </c>
      <c r="C135" s="25" t="s">
        <v>702</v>
      </c>
      <c r="D135" s="30" t="s">
        <v>61</v>
      </c>
      <c r="E135" s="38">
        <v>3</v>
      </c>
      <c r="F135" s="59"/>
      <c r="G135" s="60">
        <f t="shared" si="7"/>
        <v>0</v>
      </c>
      <c r="H135" s="45"/>
      <c r="I135" s="85"/>
    </row>
    <row r="136" spans="2:9" s="4" customFormat="1" ht="12" outlineLevel="5">
      <c r="B136" s="17" t="s">
        <v>703</v>
      </c>
      <c r="C136" s="25" t="s">
        <v>704</v>
      </c>
      <c r="D136" s="30" t="s">
        <v>479</v>
      </c>
      <c r="E136" s="38">
        <v>1</v>
      </c>
      <c r="F136" s="59"/>
      <c r="G136" s="60">
        <f t="shared" si="7"/>
        <v>0</v>
      </c>
      <c r="H136" s="45"/>
      <c r="I136" s="85"/>
    </row>
    <row r="137" spans="2:9" s="4" customFormat="1" ht="12" outlineLevel="5">
      <c r="B137" s="17" t="s">
        <v>705</v>
      </c>
      <c r="C137" s="25" t="s">
        <v>706</v>
      </c>
      <c r="D137" s="30" t="s">
        <v>479</v>
      </c>
      <c r="E137" s="38">
        <v>7</v>
      </c>
      <c r="F137" s="59"/>
      <c r="G137" s="60">
        <f t="shared" si="7"/>
        <v>0</v>
      </c>
      <c r="H137" s="45"/>
      <c r="I137" s="85"/>
    </row>
    <row r="138" spans="2:9" s="4" customFormat="1" ht="12" outlineLevel="5">
      <c r="B138" s="17" t="s">
        <v>707</v>
      </c>
      <c r="C138" s="25" t="s">
        <v>708</v>
      </c>
      <c r="D138" s="30" t="s">
        <v>61</v>
      </c>
      <c r="E138" s="38">
        <v>14</v>
      </c>
      <c r="F138" s="59"/>
      <c r="G138" s="60">
        <f t="shared" si="7"/>
        <v>0</v>
      </c>
      <c r="H138" s="45"/>
      <c r="I138" s="85"/>
    </row>
    <row r="139" spans="2:9" s="4" customFormat="1" ht="12" outlineLevel="5">
      <c r="B139" s="17" t="s">
        <v>709</v>
      </c>
      <c r="C139" s="25" t="s">
        <v>710</v>
      </c>
      <c r="D139" s="30" t="s">
        <v>479</v>
      </c>
      <c r="E139" s="38">
        <v>10</v>
      </c>
      <c r="F139" s="59"/>
      <c r="G139" s="60">
        <f t="shared" si="7"/>
        <v>0</v>
      </c>
      <c r="H139" s="45"/>
      <c r="I139" s="85"/>
    </row>
    <row r="140" spans="2:9" s="4" customFormat="1" ht="12" outlineLevel="5">
      <c r="B140" s="17" t="s">
        <v>711</v>
      </c>
      <c r="C140" s="25" t="s">
        <v>712</v>
      </c>
      <c r="D140" s="30" t="s">
        <v>323</v>
      </c>
      <c r="E140" s="38">
        <v>600</v>
      </c>
      <c r="F140" s="59"/>
      <c r="G140" s="60">
        <f t="shared" si="7"/>
        <v>0</v>
      </c>
      <c r="H140" s="45"/>
      <c r="I140" s="85"/>
    </row>
    <row r="141" spans="2:9" s="4" customFormat="1" ht="12" outlineLevel="5">
      <c r="B141" s="17" t="s">
        <v>713</v>
      </c>
      <c r="C141" s="25" t="s">
        <v>678</v>
      </c>
      <c r="D141" s="30" t="s">
        <v>323</v>
      </c>
      <c r="E141" s="38">
        <v>600</v>
      </c>
      <c r="F141" s="59"/>
      <c r="G141" s="60">
        <f t="shared" si="7"/>
        <v>0</v>
      </c>
      <c r="H141" s="45"/>
      <c r="I141" s="85"/>
    </row>
    <row r="142" spans="2:9" s="4" customFormat="1" ht="22.5" outlineLevel="5">
      <c r="B142" s="17" t="s">
        <v>714</v>
      </c>
      <c r="C142" s="25" t="s">
        <v>715</v>
      </c>
      <c r="D142" s="30" t="s">
        <v>323</v>
      </c>
      <c r="E142" s="38">
        <v>1000</v>
      </c>
      <c r="F142" s="59"/>
      <c r="G142" s="60">
        <f t="shared" si="7"/>
        <v>0</v>
      </c>
      <c r="H142" s="45"/>
      <c r="I142" s="85"/>
    </row>
    <row r="143" spans="2:9" s="4" customFormat="1" ht="22.5" outlineLevel="5">
      <c r="B143" s="17" t="s">
        <v>716</v>
      </c>
      <c r="C143" s="25" t="s">
        <v>717</v>
      </c>
      <c r="D143" s="30" t="s">
        <v>323</v>
      </c>
      <c r="E143" s="38">
        <v>600</v>
      </c>
      <c r="F143" s="59"/>
      <c r="G143" s="60">
        <f t="shared" si="7"/>
        <v>0</v>
      </c>
      <c r="H143" s="45"/>
      <c r="I143" s="85"/>
    </row>
    <row r="144" spans="2:9" s="4" customFormat="1" ht="22.5" outlineLevel="5">
      <c r="B144" s="17" t="s">
        <v>718</v>
      </c>
      <c r="C144" s="25" t="s">
        <v>719</v>
      </c>
      <c r="D144" s="30" t="s">
        <v>323</v>
      </c>
      <c r="E144" s="38">
        <v>600</v>
      </c>
      <c r="F144" s="59"/>
      <c r="G144" s="60">
        <f t="shared" si="7"/>
        <v>0</v>
      </c>
      <c r="H144" s="45"/>
      <c r="I144" s="85"/>
    </row>
    <row r="145" spans="2:9" s="4" customFormat="1" ht="12" outlineLevel="5">
      <c r="B145" s="17" t="s">
        <v>720</v>
      </c>
      <c r="C145" s="25" t="s">
        <v>721</v>
      </c>
      <c r="D145" s="30" t="s">
        <v>479</v>
      </c>
      <c r="E145" s="38">
        <v>3</v>
      </c>
      <c r="F145" s="59"/>
      <c r="G145" s="60">
        <f t="shared" si="7"/>
        <v>0</v>
      </c>
      <c r="H145" s="45"/>
      <c r="I145" s="85"/>
    </row>
    <row r="146" spans="2:9" s="4" customFormat="1" ht="12" outlineLevel="5">
      <c r="B146" s="17" t="s">
        <v>722</v>
      </c>
      <c r="C146" s="25" t="s">
        <v>723</v>
      </c>
      <c r="D146" s="30" t="s">
        <v>449</v>
      </c>
      <c r="E146" s="38">
        <v>1</v>
      </c>
      <c r="F146" s="59"/>
      <c r="G146" s="60">
        <f t="shared" si="7"/>
        <v>0</v>
      </c>
      <c r="H146" s="45"/>
      <c r="I146" s="85"/>
    </row>
    <row r="147" spans="2:9" s="3" customFormat="1" ht="12" outlineLevel="2">
      <c r="B147" s="51" t="s">
        <v>724</v>
      </c>
      <c r="C147" s="52" t="s">
        <v>725</v>
      </c>
      <c r="D147" s="53"/>
      <c r="E147" s="54"/>
      <c r="F147" s="61"/>
      <c r="G147" s="62">
        <f>SUBTOTAL(9,G148:G160)</f>
        <v>0</v>
      </c>
      <c r="H147" s="55"/>
      <c r="I147" s="86"/>
    </row>
    <row r="148" spans="2:9" s="4" customFormat="1" ht="12" outlineLevel="5">
      <c r="B148" s="17" t="s">
        <v>726</v>
      </c>
      <c r="C148" s="25" t="s">
        <v>727</v>
      </c>
      <c r="D148" s="30" t="s">
        <v>320</v>
      </c>
      <c r="E148" s="38">
        <v>1</v>
      </c>
      <c r="F148" s="59"/>
      <c r="G148" s="60">
        <f t="shared" ref="G148:G160" si="8">E148*F148</f>
        <v>0</v>
      </c>
      <c r="H148" s="45"/>
      <c r="I148" s="85"/>
    </row>
    <row r="149" spans="2:9" s="4" customFormat="1" ht="12" outlineLevel="5">
      <c r="B149" s="17" t="s">
        <v>728</v>
      </c>
      <c r="C149" s="25" t="s">
        <v>729</v>
      </c>
      <c r="D149" s="30" t="s">
        <v>320</v>
      </c>
      <c r="E149" s="38">
        <v>1</v>
      </c>
      <c r="F149" s="59"/>
      <c r="G149" s="60">
        <f t="shared" si="8"/>
        <v>0</v>
      </c>
      <c r="H149" s="45"/>
      <c r="I149" s="85"/>
    </row>
    <row r="150" spans="2:9" s="4" customFormat="1" ht="12" outlineLevel="5">
      <c r="B150" s="17" t="s">
        <v>730</v>
      </c>
      <c r="C150" s="25" t="s">
        <v>731</v>
      </c>
      <c r="D150" s="30" t="s">
        <v>479</v>
      </c>
      <c r="E150" s="38">
        <v>8</v>
      </c>
      <c r="F150" s="59"/>
      <c r="G150" s="60">
        <f t="shared" si="8"/>
        <v>0</v>
      </c>
      <c r="H150" s="45"/>
      <c r="I150" s="85"/>
    </row>
    <row r="151" spans="2:9" s="4" customFormat="1" ht="22.5" outlineLevel="5">
      <c r="B151" s="17" t="s">
        <v>732</v>
      </c>
      <c r="C151" s="25" t="s">
        <v>623</v>
      </c>
      <c r="D151" s="30" t="s">
        <v>61</v>
      </c>
      <c r="E151" s="38">
        <v>8</v>
      </c>
      <c r="F151" s="59"/>
      <c r="G151" s="60">
        <f t="shared" si="8"/>
        <v>0</v>
      </c>
      <c r="H151" s="45"/>
      <c r="I151" s="85"/>
    </row>
    <row r="152" spans="2:9" s="4" customFormat="1" ht="12" outlineLevel="5">
      <c r="B152" s="17" t="s">
        <v>733</v>
      </c>
      <c r="C152" s="25" t="s">
        <v>625</v>
      </c>
      <c r="D152" s="30" t="s">
        <v>61</v>
      </c>
      <c r="E152" s="38">
        <v>8</v>
      </c>
      <c r="F152" s="59"/>
      <c r="G152" s="60">
        <f t="shared" si="8"/>
        <v>0</v>
      </c>
      <c r="H152" s="45"/>
      <c r="I152" s="85"/>
    </row>
    <row r="153" spans="2:9" s="4" customFormat="1" ht="12" outlineLevel="5">
      <c r="B153" s="17" t="s">
        <v>734</v>
      </c>
      <c r="C153" s="25" t="s">
        <v>735</v>
      </c>
      <c r="D153" s="30" t="s">
        <v>320</v>
      </c>
      <c r="E153" s="38">
        <v>8</v>
      </c>
      <c r="F153" s="59"/>
      <c r="G153" s="60">
        <f t="shared" si="8"/>
        <v>0</v>
      </c>
      <c r="H153" s="45"/>
      <c r="I153" s="85"/>
    </row>
    <row r="154" spans="2:9" s="4" customFormat="1" ht="12" outlineLevel="5">
      <c r="B154" s="17" t="s">
        <v>736</v>
      </c>
      <c r="C154" s="25" t="s">
        <v>678</v>
      </c>
      <c r="D154" s="30" t="s">
        <v>323</v>
      </c>
      <c r="E154" s="38">
        <v>350</v>
      </c>
      <c r="F154" s="59"/>
      <c r="G154" s="60">
        <f t="shared" si="8"/>
        <v>0</v>
      </c>
      <c r="H154" s="45"/>
      <c r="I154" s="85"/>
    </row>
    <row r="155" spans="2:9" s="4" customFormat="1" ht="12" outlineLevel="5">
      <c r="B155" s="17" t="s">
        <v>737</v>
      </c>
      <c r="C155" s="25" t="s">
        <v>712</v>
      </c>
      <c r="D155" s="30" t="s">
        <v>323</v>
      </c>
      <c r="E155" s="38">
        <v>700</v>
      </c>
      <c r="F155" s="59"/>
      <c r="G155" s="60">
        <f t="shared" si="8"/>
        <v>0</v>
      </c>
      <c r="H155" s="45"/>
      <c r="I155" s="85"/>
    </row>
    <row r="156" spans="2:9" s="4" customFormat="1" ht="12" outlineLevel="5">
      <c r="B156" s="17" t="s">
        <v>738</v>
      </c>
      <c r="C156" s="25" t="s">
        <v>739</v>
      </c>
      <c r="D156" s="30" t="s">
        <v>479</v>
      </c>
      <c r="E156" s="38">
        <v>8</v>
      </c>
      <c r="F156" s="59"/>
      <c r="G156" s="60">
        <f t="shared" si="8"/>
        <v>0</v>
      </c>
      <c r="H156" s="45"/>
      <c r="I156" s="85"/>
    </row>
    <row r="157" spans="2:9" s="4" customFormat="1" ht="12" outlineLevel="5">
      <c r="B157" s="17" t="s">
        <v>740</v>
      </c>
      <c r="C157" s="25" t="s">
        <v>741</v>
      </c>
      <c r="D157" s="30" t="s">
        <v>560</v>
      </c>
      <c r="E157" s="38">
        <v>1</v>
      </c>
      <c r="F157" s="59"/>
      <c r="G157" s="60">
        <f t="shared" si="8"/>
        <v>0</v>
      </c>
      <c r="H157" s="45"/>
      <c r="I157" s="85"/>
    </row>
    <row r="158" spans="2:9" s="4" customFormat="1" ht="12" outlineLevel="5">
      <c r="B158" s="17" t="s">
        <v>737</v>
      </c>
      <c r="C158" s="25" t="s">
        <v>742</v>
      </c>
      <c r="D158" s="30" t="s">
        <v>560</v>
      </c>
      <c r="E158" s="38">
        <v>7</v>
      </c>
      <c r="F158" s="59"/>
      <c r="G158" s="60">
        <f t="shared" si="8"/>
        <v>0</v>
      </c>
      <c r="H158" s="45"/>
      <c r="I158" s="85"/>
    </row>
    <row r="159" spans="2:9" s="4" customFormat="1" ht="12" outlineLevel="5">
      <c r="B159" s="17" t="s">
        <v>738</v>
      </c>
      <c r="C159" s="25" t="s">
        <v>743</v>
      </c>
      <c r="D159" s="30" t="s">
        <v>479</v>
      </c>
      <c r="E159" s="38">
        <v>1</v>
      </c>
      <c r="F159" s="59"/>
      <c r="G159" s="60">
        <f t="shared" si="8"/>
        <v>0</v>
      </c>
      <c r="H159" s="45"/>
      <c r="I159" s="85"/>
    </row>
    <row r="160" spans="2:9" s="4" customFormat="1" ht="12" outlineLevel="5">
      <c r="B160" s="17" t="s">
        <v>740</v>
      </c>
      <c r="C160" s="25" t="s">
        <v>744</v>
      </c>
      <c r="D160" s="30" t="s">
        <v>479</v>
      </c>
      <c r="E160" s="38">
        <v>1</v>
      </c>
      <c r="F160" s="59"/>
      <c r="G160" s="60">
        <f t="shared" si="8"/>
        <v>0</v>
      </c>
      <c r="H160" s="45"/>
      <c r="I160" s="85"/>
    </row>
    <row r="161" spans="2:9" s="3" customFormat="1" ht="12" outlineLevel="2">
      <c r="B161" s="51" t="s">
        <v>745</v>
      </c>
      <c r="C161" s="52" t="s">
        <v>746</v>
      </c>
      <c r="D161" s="53"/>
      <c r="E161" s="54"/>
      <c r="F161" s="61"/>
      <c r="G161" s="62">
        <f>SUBTOTAL(9,G162:G173)</f>
        <v>0</v>
      </c>
      <c r="H161" s="55"/>
      <c r="I161" s="86"/>
    </row>
    <row r="162" spans="2:9" s="4" customFormat="1" ht="12" outlineLevel="5">
      <c r="B162" s="17" t="s">
        <v>747</v>
      </c>
      <c r="C162" s="25" t="s">
        <v>748</v>
      </c>
      <c r="D162" s="30" t="s">
        <v>320</v>
      </c>
      <c r="E162" s="38">
        <v>1</v>
      </c>
      <c r="F162" s="59"/>
      <c r="G162" s="60">
        <f t="shared" ref="G162:G173" si="9">E162*F162</f>
        <v>0</v>
      </c>
      <c r="H162" s="45"/>
      <c r="I162" s="85"/>
    </row>
    <row r="163" spans="2:9" s="4" customFormat="1" ht="12" outlineLevel="5">
      <c r="B163" s="17" t="s">
        <v>749</v>
      </c>
      <c r="C163" s="25" t="s">
        <v>750</v>
      </c>
      <c r="D163" s="30" t="s">
        <v>479</v>
      </c>
      <c r="E163" s="38">
        <v>3</v>
      </c>
      <c r="F163" s="59"/>
      <c r="G163" s="60">
        <f t="shared" si="9"/>
        <v>0</v>
      </c>
      <c r="H163" s="45"/>
      <c r="I163" s="85"/>
    </row>
    <row r="164" spans="2:9" s="4" customFormat="1" ht="12" outlineLevel="5">
      <c r="B164" s="17" t="s">
        <v>751</v>
      </c>
      <c r="C164" s="25" t="s">
        <v>678</v>
      </c>
      <c r="D164" s="30" t="s">
        <v>323</v>
      </c>
      <c r="E164" s="38">
        <v>200</v>
      </c>
      <c r="F164" s="59"/>
      <c r="G164" s="60">
        <f t="shared" si="9"/>
        <v>0</v>
      </c>
      <c r="H164" s="45"/>
      <c r="I164" s="85"/>
    </row>
    <row r="165" spans="2:9" s="4" customFormat="1" ht="22.5" outlineLevel="5">
      <c r="B165" s="17" t="s">
        <v>752</v>
      </c>
      <c r="C165" s="25" t="s">
        <v>623</v>
      </c>
      <c r="D165" s="30" t="s">
        <v>61</v>
      </c>
      <c r="E165" s="38">
        <v>202</v>
      </c>
      <c r="F165" s="59"/>
      <c r="G165" s="60">
        <f t="shared" si="9"/>
        <v>0</v>
      </c>
      <c r="H165" s="45"/>
      <c r="I165" s="85"/>
    </row>
    <row r="166" spans="2:9" s="4" customFormat="1" ht="12" outlineLevel="5">
      <c r="B166" s="17" t="s">
        <v>753</v>
      </c>
      <c r="C166" s="25" t="s">
        <v>625</v>
      </c>
      <c r="D166" s="30" t="s">
        <v>61</v>
      </c>
      <c r="E166" s="38">
        <v>202</v>
      </c>
      <c r="F166" s="59"/>
      <c r="G166" s="60">
        <f t="shared" si="9"/>
        <v>0</v>
      </c>
      <c r="H166" s="45"/>
      <c r="I166" s="85"/>
    </row>
    <row r="167" spans="2:9" s="4" customFormat="1" ht="12" outlineLevel="5">
      <c r="B167" s="17" t="s">
        <v>754</v>
      </c>
      <c r="C167" s="25" t="s">
        <v>755</v>
      </c>
      <c r="D167" s="30" t="s">
        <v>320</v>
      </c>
      <c r="E167" s="38">
        <v>202</v>
      </c>
      <c r="F167" s="59"/>
      <c r="G167" s="60">
        <f t="shared" si="9"/>
        <v>0</v>
      </c>
      <c r="H167" s="45"/>
      <c r="I167" s="85"/>
    </row>
    <row r="168" spans="2:9" s="4" customFormat="1" ht="22.5" outlineLevel="5">
      <c r="B168" s="17" t="s">
        <v>756</v>
      </c>
      <c r="C168" s="25" t="s">
        <v>623</v>
      </c>
      <c r="D168" s="30" t="s">
        <v>61</v>
      </c>
      <c r="E168" s="38">
        <v>2</v>
      </c>
      <c r="F168" s="59"/>
      <c r="G168" s="60">
        <f t="shared" si="9"/>
        <v>0</v>
      </c>
      <c r="H168" s="45"/>
      <c r="I168" s="85"/>
    </row>
    <row r="169" spans="2:9" s="4" customFormat="1" ht="12" outlineLevel="5">
      <c r="B169" s="17" t="s">
        <v>757</v>
      </c>
      <c r="C169" s="25" t="s">
        <v>625</v>
      </c>
      <c r="D169" s="30" t="s">
        <v>61</v>
      </c>
      <c r="E169" s="38">
        <v>8</v>
      </c>
      <c r="F169" s="59"/>
      <c r="G169" s="60">
        <f t="shared" si="9"/>
        <v>0</v>
      </c>
      <c r="H169" s="45"/>
      <c r="I169" s="85"/>
    </row>
    <row r="170" spans="2:9" s="4" customFormat="1" ht="12" outlineLevel="5">
      <c r="B170" s="17" t="s">
        <v>758</v>
      </c>
      <c r="C170" s="25" t="s">
        <v>759</v>
      </c>
      <c r="D170" s="30" t="s">
        <v>320</v>
      </c>
      <c r="E170" s="38">
        <v>8</v>
      </c>
      <c r="F170" s="59"/>
      <c r="G170" s="60">
        <f t="shared" si="9"/>
        <v>0</v>
      </c>
      <c r="H170" s="45"/>
      <c r="I170" s="85"/>
    </row>
    <row r="171" spans="2:9" s="4" customFormat="1" ht="12" outlineLevel="5">
      <c r="B171" s="17" t="s">
        <v>760</v>
      </c>
      <c r="C171" s="25" t="s">
        <v>761</v>
      </c>
      <c r="D171" s="30" t="s">
        <v>323</v>
      </c>
      <c r="E171" s="38">
        <v>11300</v>
      </c>
      <c r="F171" s="59"/>
      <c r="G171" s="60">
        <f t="shared" si="9"/>
        <v>0</v>
      </c>
      <c r="H171" s="45"/>
      <c r="I171" s="85"/>
    </row>
    <row r="172" spans="2:9" s="4" customFormat="1" ht="12" outlineLevel="5">
      <c r="B172" s="17" t="s">
        <v>762</v>
      </c>
      <c r="C172" s="25" t="s">
        <v>741</v>
      </c>
      <c r="D172" s="30" t="s">
        <v>560</v>
      </c>
      <c r="E172" s="38">
        <v>1</v>
      </c>
      <c r="F172" s="59"/>
      <c r="G172" s="60">
        <f t="shared" si="9"/>
        <v>0</v>
      </c>
      <c r="H172" s="45"/>
      <c r="I172" s="85"/>
    </row>
    <row r="173" spans="2:9" s="4" customFormat="1" ht="12" outlineLevel="5">
      <c r="B173" s="17" t="s">
        <v>763</v>
      </c>
      <c r="C173" s="25" t="s">
        <v>742</v>
      </c>
      <c r="D173" s="30" t="s">
        <v>560</v>
      </c>
      <c r="E173" s="38">
        <v>403</v>
      </c>
      <c r="F173" s="59"/>
      <c r="G173" s="60">
        <f t="shared" si="9"/>
        <v>0</v>
      </c>
      <c r="H173" s="45"/>
      <c r="I173" s="85"/>
    </row>
    <row r="174" spans="2:9" s="3" customFormat="1" ht="12" outlineLevel="2">
      <c r="B174" s="51" t="s">
        <v>764</v>
      </c>
      <c r="C174" s="52" t="s">
        <v>652</v>
      </c>
      <c r="D174" s="53"/>
      <c r="E174" s="54"/>
      <c r="F174" s="61"/>
      <c r="G174" s="62">
        <f>SUBTOTAL(9,G175:G175)</f>
        <v>0</v>
      </c>
      <c r="H174" s="55"/>
      <c r="I174" s="86"/>
    </row>
    <row r="175" spans="2:9" s="4" customFormat="1" ht="12" outlineLevel="5">
      <c r="B175" s="17" t="s">
        <v>765</v>
      </c>
      <c r="C175" s="25" t="s">
        <v>652</v>
      </c>
      <c r="D175" s="30" t="s">
        <v>320</v>
      </c>
      <c r="E175" s="38">
        <v>1</v>
      </c>
      <c r="F175" s="59"/>
      <c r="G175" s="60">
        <f>E175*F175</f>
        <v>0</v>
      </c>
      <c r="H175" s="45"/>
      <c r="I175" s="85"/>
    </row>
    <row r="176" spans="2:9" outlineLevel="1">
      <c r="B176" s="16" t="s">
        <v>18</v>
      </c>
      <c r="C176" s="28" t="s">
        <v>766</v>
      </c>
      <c r="D176" s="29"/>
      <c r="E176" s="37"/>
      <c r="F176" s="58"/>
      <c r="G176" s="58">
        <f>SUBTOTAL(9,G177:G180)</f>
        <v>0</v>
      </c>
      <c r="H176" s="44"/>
      <c r="I176" s="84"/>
    </row>
    <row r="177" spans="1:9" s="4" customFormat="1" ht="12" outlineLevel="5">
      <c r="B177" s="17" t="s">
        <v>767</v>
      </c>
      <c r="C177" s="25" t="s">
        <v>768</v>
      </c>
      <c r="D177" s="30" t="s">
        <v>61</v>
      </c>
      <c r="E177" s="38">
        <v>1</v>
      </c>
      <c r="F177" s="59"/>
      <c r="G177" s="60">
        <f>E177*F177</f>
        <v>0</v>
      </c>
      <c r="H177" s="45"/>
      <c r="I177" s="85"/>
    </row>
    <row r="178" spans="1:9" s="4" customFormat="1" ht="12" outlineLevel="5">
      <c r="B178" s="17" t="s">
        <v>769</v>
      </c>
      <c r="C178" s="25" t="s">
        <v>578</v>
      </c>
      <c r="D178" s="30" t="s">
        <v>479</v>
      </c>
      <c r="E178" s="38">
        <v>1</v>
      </c>
      <c r="F178" s="59"/>
      <c r="G178" s="60">
        <f>E178*F178</f>
        <v>0</v>
      </c>
      <c r="H178" s="45"/>
      <c r="I178" s="85"/>
    </row>
    <row r="179" spans="1:9" s="4" customFormat="1" ht="12" outlineLevel="5">
      <c r="B179" s="17" t="s">
        <v>770</v>
      </c>
      <c r="C179" s="25" t="s">
        <v>771</v>
      </c>
      <c r="D179" s="30" t="s">
        <v>320</v>
      </c>
      <c r="E179" s="38">
        <v>1</v>
      </c>
      <c r="F179" s="59"/>
      <c r="G179" s="60">
        <f>E179*F179</f>
        <v>0</v>
      </c>
      <c r="H179" s="45"/>
      <c r="I179" s="85"/>
    </row>
    <row r="180" spans="1:9" s="4" customFormat="1" ht="12" outlineLevel="5">
      <c r="B180" s="17" t="s">
        <v>772</v>
      </c>
      <c r="C180" s="25" t="s">
        <v>773</v>
      </c>
      <c r="D180" s="30" t="s">
        <v>320</v>
      </c>
      <c r="E180" s="38">
        <v>1</v>
      </c>
      <c r="F180" s="59"/>
      <c r="G180" s="60">
        <f>E180*F180</f>
        <v>0</v>
      </c>
      <c r="H180" s="45"/>
      <c r="I180" s="85"/>
    </row>
    <row r="181" spans="1:9">
      <c r="B181" s="18"/>
      <c r="C181" s="33"/>
      <c r="D181" s="34"/>
      <c r="E181" s="40"/>
      <c r="F181" s="42"/>
      <c r="G181" s="42"/>
      <c r="H181" s="47"/>
    </row>
    <row r="182" spans="1:9" ht="15" customHeight="1">
      <c r="B182" s="67"/>
      <c r="C182" s="68" t="s">
        <v>444</v>
      </c>
      <c r="D182" s="69"/>
      <c r="E182" s="70"/>
      <c r="F182" s="71"/>
      <c r="G182" s="71">
        <f>SUBTOTAL(9,G5:G181)</f>
        <v>0</v>
      </c>
      <c r="H182" s="72"/>
      <c r="I182" s="83"/>
    </row>
    <row r="183" spans="1:9">
      <c r="B183" s="19"/>
      <c r="C183" s="7"/>
      <c r="D183" s="8"/>
      <c r="E183" s="9"/>
      <c r="F183" s="9"/>
      <c r="G183" s="9"/>
    </row>
    <row r="184" spans="1:9" s="2" customFormat="1" ht="25.5" customHeight="1">
      <c r="A184" s="1"/>
      <c r="B184" s="19"/>
      <c r="C184" s="7"/>
      <c r="D184" s="8"/>
      <c r="E184" s="9"/>
      <c r="F184" s="9"/>
      <c r="G184" s="9"/>
      <c r="I184" s="82"/>
    </row>
    <row r="185" spans="1:9" s="2" customFormat="1">
      <c r="A185" s="1"/>
      <c r="B185" s="19"/>
      <c r="C185" s="7"/>
      <c r="D185" s="8"/>
      <c r="E185" s="9"/>
      <c r="F185" s="9"/>
      <c r="G185" s="9"/>
      <c r="I185" s="82"/>
    </row>
    <row r="186" spans="1:9" s="2" customFormat="1">
      <c r="A186" s="1"/>
      <c r="B186" s="19"/>
      <c r="C186" s="7"/>
      <c r="D186" s="8"/>
      <c r="E186" s="9"/>
      <c r="F186" s="9"/>
      <c r="G186" s="9"/>
      <c r="I186" s="82"/>
    </row>
    <row r="187" spans="1:9" s="2" customFormat="1">
      <c r="A187" s="1"/>
      <c r="B187" s="19"/>
      <c r="C187" s="7"/>
      <c r="D187" s="8"/>
      <c r="E187" s="9"/>
      <c r="F187" s="9"/>
      <c r="G187" s="9"/>
      <c r="I187" s="82"/>
    </row>
  </sheetData>
  <autoFilter ref="B2:H4" xr:uid="{00000000-0009-0000-0000-000003000000}"/>
  <dataConsolidate link="1"/>
  <mergeCells count="1">
    <mergeCell ref="B1:H1"/>
  </mergeCells>
  <printOptions horizontalCentered="1"/>
  <pageMargins left="0.19685039370078741" right="0.19685039370078741" top="0.78740157480314965" bottom="0.39370078740157483" header="0.39370078740157483" footer="0.19685039370078741"/>
  <pageSetup paperSize="9" scale="98" firstPageNumber="0" fitToHeight="0" orientation="landscape" r:id="rId1"/>
  <headerFooter alignWithMargins="0">
    <oddFooter>&amp;F&amp;RStrona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1:J193"/>
  <sheetViews>
    <sheetView view="pageBreakPreview" zoomScaleNormal="100" zoomScaleSheetLayoutView="100" workbookViewId="0">
      <selection activeCell="C159" sqref="C159"/>
    </sheetView>
  </sheetViews>
  <sheetFormatPr defaultRowHeight="13.5" outlineLevelRow="5"/>
  <cols>
    <col min="1" max="1" width="0.875" style="1" customWidth="1"/>
    <col min="2" max="2" width="7.375" style="20" customWidth="1"/>
    <col min="3" max="3" width="60.125" style="5" customWidth="1"/>
    <col min="4" max="4" width="5.5" style="2" bestFit="1" customWidth="1"/>
    <col min="5" max="5" width="11" style="6" bestFit="1" customWidth="1"/>
    <col min="6" max="6" width="12.5" style="6" bestFit="1" customWidth="1"/>
    <col min="7" max="7" width="10.75" style="6" customWidth="1"/>
    <col min="8" max="8" width="27.625" style="2" customWidth="1"/>
    <col min="9" max="9" width="27.125" style="87" customWidth="1"/>
    <col min="10" max="16384" width="9" style="1"/>
  </cols>
  <sheetData>
    <row r="1" spans="2:9" ht="42" customHeight="1">
      <c r="B1" s="169" t="s">
        <v>1128</v>
      </c>
      <c r="C1" s="170"/>
      <c r="D1" s="170"/>
      <c r="E1" s="170"/>
      <c r="F1" s="170"/>
      <c r="G1" s="170"/>
      <c r="H1" s="171"/>
      <c r="I1" s="82"/>
    </row>
    <row r="2" spans="2:9">
      <c r="B2" s="14" t="s">
        <v>0</v>
      </c>
      <c r="C2" s="10" t="s">
        <v>28</v>
      </c>
      <c r="D2" s="10" t="s">
        <v>29</v>
      </c>
      <c r="E2" s="11" t="s">
        <v>30</v>
      </c>
      <c r="F2" s="11" t="s">
        <v>31</v>
      </c>
      <c r="G2" s="11" t="s">
        <v>1</v>
      </c>
      <c r="H2" s="12" t="s">
        <v>2</v>
      </c>
    </row>
    <row r="3" spans="2:9">
      <c r="B3" s="15"/>
      <c r="C3" s="21"/>
      <c r="D3" s="21"/>
      <c r="E3" s="35"/>
      <c r="F3" s="56"/>
      <c r="G3" s="56"/>
      <c r="H3" s="13"/>
    </row>
    <row r="4" spans="2:9">
      <c r="B4" s="67">
        <v>3</v>
      </c>
      <c r="C4" s="68" t="s">
        <v>774</v>
      </c>
      <c r="D4" s="69"/>
      <c r="E4" s="70"/>
      <c r="F4" s="71"/>
      <c r="G4" s="71">
        <f>SUBTOTAL(9,G5:G187)</f>
        <v>0</v>
      </c>
      <c r="H4" s="72"/>
      <c r="I4" s="88"/>
    </row>
    <row r="5" spans="2:9">
      <c r="B5" s="24" t="s">
        <v>19</v>
      </c>
      <c r="C5" s="26" t="s">
        <v>775</v>
      </c>
      <c r="D5" s="27"/>
      <c r="E5" s="36"/>
      <c r="F5" s="57"/>
      <c r="G5" s="57">
        <f>SUBTOTAL(9,G6:G186)</f>
        <v>0</v>
      </c>
      <c r="H5" s="43"/>
      <c r="I5" s="88"/>
    </row>
    <row r="6" spans="2:9" outlineLevel="1">
      <c r="B6" s="16" t="s">
        <v>21</v>
      </c>
      <c r="C6" s="28" t="s">
        <v>776</v>
      </c>
      <c r="D6" s="29"/>
      <c r="E6" s="37"/>
      <c r="F6" s="58"/>
      <c r="G6" s="58">
        <f>SUBTOTAL(9,G7:G7)</f>
        <v>0</v>
      </c>
      <c r="H6" s="44"/>
      <c r="I6" s="89"/>
    </row>
    <row r="7" spans="2:9" s="4" customFormat="1" ht="22.5" outlineLevel="5" collapsed="1">
      <c r="B7" s="17" t="s">
        <v>777</v>
      </c>
      <c r="C7" s="25" t="s">
        <v>778</v>
      </c>
      <c r="D7" s="30" t="s">
        <v>61</v>
      </c>
      <c r="E7" s="38">
        <v>2</v>
      </c>
      <c r="F7" s="59"/>
      <c r="G7" s="60">
        <f>E7*F7</f>
        <v>0</v>
      </c>
      <c r="H7" s="45"/>
      <c r="I7" s="90"/>
    </row>
    <row r="8" spans="2:9" outlineLevel="1">
      <c r="B8" s="16" t="s">
        <v>22</v>
      </c>
      <c r="C8" s="28" t="s">
        <v>779</v>
      </c>
      <c r="D8" s="29"/>
      <c r="E8" s="37"/>
      <c r="F8" s="58"/>
      <c r="G8" s="58">
        <f>SUBTOTAL(9,G9:G49)</f>
        <v>0</v>
      </c>
      <c r="H8" s="44"/>
      <c r="I8" s="89"/>
    </row>
    <row r="9" spans="2:9" s="3" customFormat="1" ht="12" outlineLevel="2">
      <c r="B9" s="51" t="s">
        <v>780</v>
      </c>
      <c r="C9" s="52" t="s">
        <v>781</v>
      </c>
      <c r="D9" s="53"/>
      <c r="E9" s="54"/>
      <c r="F9" s="61"/>
      <c r="G9" s="62">
        <f>SUBTOTAL(9,G10:G18)</f>
        <v>0</v>
      </c>
      <c r="H9" s="55"/>
      <c r="I9" s="91"/>
    </row>
    <row r="10" spans="2:9" s="4" customFormat="1" ht="22.5" outlineLevel="5">
      <c r="B10" s="17" t="s">
        <v>782</v>
      </c>
      <c r="C10" s="25" t="s">
        <v>783</v>
      </c>
      <c r="D10" s="30" t="s">
        <v>61</v>
      </c>
      <c r="E10" s="38">
        <v>1</v>
      </c>
      <c r="F10" s="59"/>
      <c r="G10" s="60">
        <f t="shared" ref="G10:G18" si="0">E10*F10</f>
        <v>0</v>
      </c>
      <c r="H10" s="45"/>
      <c r="I10" s="90"/>
    </row>
    <row r="11" spans="2:9" s="4" customFormat="1" ht="12" outlineLevel="5">
      <c r="B11" s="17" t="s">
        <v>784</v>
      </c>
      <c r="C11" s="25" t="s">
        <v>785</v>
      </c>
      <c r="D11" s="30" t="s">
        <v>61</v>
      </c>
      <c r="E11" s="38">
        <v>3</v>
      </c>
      <c r="F11" s="59"/>
      <c r="G11" s="60">
        <f t="shared" si="0"/>
        <v>0</v>
      </c>
      <c r="H11" s="45"/>
      <c r="I11" s="90"/>
    </row>
    <row r="12" spans="2:9" s="4" customFormat="1" ht="12" outlineLevel="5">
      <c r="B12" s="17" t="s">
        <v>786</v>
      </c>
      <c r="C12" s="25" t="s">
        <v>787</v>
      </c>
      <c r="D12" s="30" t="s">
        <v>61</v>
      </c>
      <c r="E12" s="38">
        <v>3</v>
      </c>
      <c r="F12" s="59"/>
      <c r="G12" s="60">
        <f t="shared" si="0"/>
        <v>0</v>
      </c>
      <c r="H12" s="45"/>
      <c r="I12" s="90"/>
    </row>
    <row r="13" spans="2:9" s="4" customFormat="1" ht="12" outlineLevel="5">
      <c r="B13" s="17" t="s">
        <v>788</v>
      </c>
      <c r="C13" s="25" t="s">
        <v>789</v>
      </c>
      <c r="D13" s="30" t="s">
        <v>61</v>
      </c>
      <c r="E13" s="38">
        <v>9</v>
      </c>
      <c r="F13" s="59"/>
      <c r="G13" s="60">
        <f t="shared" si="0"/>
        <v>0</v>
      </c>
      <c r="H13" s="45"/>
      <c r="I13" s="90"/>
    </row>
    <row r="14" spans="2:9" s="4" customFormat="1" ht="12" outlineLevel="5">
      <c r="B14" s="17" t="s">
        <v>790</v>
      </c>
      <c r="C14" s="25" t="s">
        <v>791</v>
      </c>
      <c r="D14" s="30" t="s">
        <v>61</v>
      </c>
      <c r="E14" s="38">
        <v>2</v>
      </c>
      <c r="F14" s="59"/>
      <c r="G14" s="60">
        <f t="shared" si="0"/>
        <v>0</v>
      </c>
      <c r="H14" s="45"/>
      <c r="I14" s="90"/>
    </row>
    <row r="15" spans="2:9" s="4" customFormat="1" ht="12" outlineLevel="5">
      <c r="B15" s="17" t="s">
        <v>792</v>
      </c>
      <c r="C15" s="25" t="s">
        <v>793</v>
      </c>
      <c r="D15" s="30" t="s">
        <v>61</v>
      </c>
      <c r="E15" s="38">
        <v>2</v>
      </c>
      <c r="F15" s="59"/>
      <c r="G15" s="60">
        <f t="shared" si="0"/>
        <v>0</v>
      </c>
      <c r="H15" s="45"/>
      <c r="I15" s="90"/>
    </row>
    <row r="16" spans="2:9" s="4" customFormat="1" ht="12" outlineLevel="5">
      <c r="B16" s="17" t="s">
        <v>794</v>
      </c>
      <c r="C16" s="25" t="s">
        <v>795</v>
      </c>
      <c r="D16" s="30" t="s">
        <v>449</v>
      </c>
      <c r="E16" s="38">
        <v>1</v>
      </c>
      <c r="F16" s="59"/>
      <c r="G16" s="60">
        <f t="shared" si="0"/>
        <v>0</v>
      </c>
      <c r="H16" s="45"/>
      <c r="I16" s="90"/>
    </row>
    <row r="17" spans="2:9" s="4" customFormat="1" ht="12" outlineLevel="5">
      <c r="B17" s="17" t="s">
        <v>796</v>
      </c>
      <c r="C17" s="25" t="s">
        <v>797</v>
      </c>
      <c r="D17" s="30" t="s">
        <v>61</v>
      </c>
      <c r="E17" s="38">
        <v>1</v>
      </c>
      <c r="F17" s="59"/>
      <c r="G17" s="60">
        <f t="shared" si="0"/>
        <v>0</v>
      </c>
      <c r="H17" s="45"/>
      <c r="I17" s="90"/>
    </row>
    <row r="18" spans="2:9" s="4" customFormat="1" ht="12" outlineLevel="5">
      <c r="B18" s="17" t="s">
        <v>798</v>
      </c>
      <c r="C18" s="25" t="s">
        <v>799</v>
      </c>
      <c r="D18" s="30" t="s">
        <v>61</v>
      </c>
      <c r="E18" s="38">
        <v>2</v>
      </c>
      <c r="F18" s="59"/>
      <c r="G18" s="60">
        <f t="shared" si="0"/>
        <v>0</v>
      </c>
      <c r="H18" s="45"/>
      <c r="I18" s="90"/>
    </row>
    <row r="19" spans="2:9" s="3" customFormat="1" ht="12" outlineLevel="2">
      <c r="B19" s="51" t="s">
        <v>800</v>
      </c>
      <c r="C19" s="52" t="s">
        <v>801</v>
      </c>
      <c r="D19" s="53"/>
      <c r="E19" s="54"/>
      <c r="F19" s="61"/>
      <c r="G19" s="62">
        <f>SUBTOTAL(9,G20:G29)</f>
        <v>0</v>
      </c>
      <c r="H19" s="55"/>
      <c r="I19" s="91"/>
    </row>
    <row r="20" spans="2:9" s="4" customFormat="1" ht="12" outlineLevel="5">
      <c r="B20" s="17" t="s">
        <v>802</v>
      </c>
      <c r="C20" s="25" t="s">
        <v>803</v>
      </c>
      <c r="D20" s="30" t="s">
        <v>323</v>
      </c>
      <c r="E20" s="38">
        <v>204</v>
      </c>
      <c r="F20" s="59"/>
      <c r="G20" s="60">
        <f t="shared" ref="G20:G29" si="1">E20*F20</f>
        <v>0</v>
      </c>
      <c r="H20" s="45"/>
      <c r="I20" s="90"/>
    </row>
    <row r="21" spans="2:9" s="4" customFormat="1" ht="12" outlineLevel="5">
      <c r="B21" s="17" t="s">
        <v>804</v>
      </c>
      <c r="C21" s="25" t="s">
        <v>805</v>
      </c>
      <c r="D21" s="30" t="s">
        <v>323</v>
      </c>
      <c r="E21" s="38">
        <v>227</v>
      </c>
      <c r="F21" s="59"/>
      <c r="G21" s="60">
        <f t="shared" si="1"/>
        <v>0</v>
      </c>
      <c r="H21" s="45"/>
      <c r="I21" s="90"/>
    </row>
    <row r="22" spans="2:9" s="4" customFormat="1" ht="12" outlineLevel="5">
      <c r="B22" s="17" t="s">
        <v>806</v>
      </c>
      <c r="C22" s="25" t="s">
        <v>807</v>
      </c>
      <c r="D22" s="30" t="s">
        <v>323</v>
      </c>
      <c r="E22" s="38">
        <v>58</v>
      </c>
      <c r="F22" s="59"/>
      <c r="G22" s="60">
        <f t="shared" si="1"/>
        <v>0</v>
      </c>
      <c r="H22" s="45"/>
      <c r="I22" s="90"/>
    </row>
    <row r="23" spans="2:9" s="4" customFormat="1" ht="12" outlineLevel="5">
      <c r="B23" s="17" t="s">
        <v>808</v>
      </c>
      <c r="C23" s="25" t="s">
        <v>809</v>
      </c>
      <c r="D23" s="30" t="s">
        <v>323</v>
      </c>
      <c r="E23" s="38">
        <v>86</v>
      </c>
      <c r="F23" s="59"/>
      <c r="G23" s="60">
        <f t="shared" si="1"/>
        <v>0</v>
      </c>
      <c r="H23" s="45"/>
      <c r="I23" s="90"/>
    </row>
    <row r="24" spans="2:9" s="4" customFormat="1" ht="12" outlineLevel="5">
      <c r="B24" s="17" t="s">
        <v>810</v>
      </c>
      <c r="C24" s="25" t="s">
        <v>811</v>
      </c>
      <c r="D24" s="30" t="s">
        <v>323</v>
      </c>
      <c r="E24" s="38">
        <v>19</v>
      </c>
      <c r="F24" s="59"/>
      <c r="G24" s="60">
        <f t="shared" si="1"/>
        <v>0</v>
      </c>
      <c r="H24" s="45"/>
      <c r="I24" s="90"/>
    </row>
    <row r="25" spans="2:9" s="4" customFormat="1" ht="12" outlineLevel="5">
      <c r="B25" s="17" t="s">
        <v>812</v>
      </c>
      <c r="C25" s="25" t="s">
        <v>813</v>
      </c>
      <c r="D25" s="30" t="s">
        <v>323</v>
      </c>
      <c r="E25" s="38">
        <v>19</v>
      </c>
      <c r="F25" s="59"/>
      <c r="G25" s="60">
        <f t="shared" si="1"/>
        <v>0</v>
      </c>
      <c r="H25" s="45"/>
      <c r="I25" s="90"/>
    </row>
    <row r="26" spans="2:9" s="4" customFormat="1" ht="12" outlineLevel="5">
      <c r="B26" s="17" t="s">
        <v>814</v>
      </c>
      <c r="C26" s="25" t="s">
        <v>815</v>
      </c>
      <c r="D26" s="30" t="s">
        <v>323</v>
      </c>
      <c r="E26" s="38">
        <v>8</v>
      </c>
      <c r="F26" s="59"/>
      <c r="G26" s="60">
        <f t="shared" si="1"/>
        <v>0</v>
      </c>
      <c r="H26" s="45"/>
      <c r="I26" s="90"/>
    </row>
    <row r="27" spans="2:9" s="4" customFormat="1" ht="22.5" outlineLevel="5">
      <c r="B27" s="17" t="s">
        <v>816</v>
      </c>
      <c r="C27" s="25" t="s">
        <v>817</v>
      </c>
      <c r="D27" s="30" t="s">
        <v>323</v>
      </c>
      <c r="E27" s="38">
        <v>3.5</v>
      </c>
      <c r="F27" s="59"/>
      <c r="G27" s="60">
        <f t="shared" si="1"/>
        <v>0</v>
      </c>
      <c r="H27" s="45"/>
      <c r="I27" s="90"/>
    </row>
    <row r="28" spans="2:9" s="4" customFormat="1" ht="22.5" outlineLevel="5">
      <c r="B28" s="17" t="s">
        <v>818</v>
      </c>
      <c r="C28" s="25" t="s">
        <v>819</v>
      </c>
      <c r="D28" s="30" t="s">
        <v>323</v>
      </c>
      <c r="E28" s="38">
        <v>3.5</v>
      </c>
      <c r="F28" s="59"/>
      <c r="G28" s="60">
        <f t="shared" si="1"/>
        <v>0</v>
      </c>
      <c r="H28" s="45"/>
      <c r="I28" s="90"/>
    </row>
    <row r="29" spans="2:9" s="4" customFormat="1" ht="12" outlineLevel="5">
      <c r="B29" s="17" t="s">
        <v>820</v>
      </c>
      <c r="C29" s="25" t="s">
        <v>821</v>
      </c>
      <c r="D29" s="30" t="s">
        <v>39</v>
      </c>
      <c r="E29" s="38">
        <v>1.1200000000000001</v>
      </c>
      <c r="F29" s="59"/>
      <c r="G29" s="60">
        <f t="shared" si="1"/>
        <v>0</v>
      </c>
      <c r="H29" s="45"/>
      <c r="I29" s="90"/>
    </row>
    <row r="30" spans="2:9" s="3" customFormat="1" ht="12" outlineLevel="2">
      <c r="B30" s="51" t="s">
        <v>822</v>
      </c>
      <c r="C30" s="52" t="s">
        <v>823</v>
      </c>
      <c r="D30" s="53"/>
      <c r="E30" s="54"/>
      <c r="F30" s="61"/>
      <c r="G30" s="62">
        <f>SUBTOTAL(9,G31:G38)</f>
        <v>0</v>
      </c>
      <c r="H30" s="55"/>
      <c r="I30" s="91"/>
    </row>
    <row r="31" spans="2:9" s="4" customFormat="1" ht="12" outlineLevel="5">
      <c r="B31" s="17" t="s">
        <v>824</v>
      </c>
      <c r="C31" s="25" t="s">
        <v>825</v>
      </c>
      <c r="D31" s="30" t="s">
        <v>323</v>
      </c>
      <c r="E31" s="38">
        <v>204</v>
      </c>
      <c r="F31" s="59"/>
      <c r="G31" s="60">
        <f t="shared" ref="G31:G38" si="2">E31*F31</f>
        <v>0</v>
      </c>
      <c r="H31" s="45"/>
      <c r="I31" s="90"/>
    </row>
    <row r="32" spans="2:9" s="4" customFormat="1" ht="12" outlineLevel="5">
      <c r="B32" s="17" t="s">
        <v>826</v>
      </c>
      <c r="C32" s="25" t="s">
        <v>827</v>
      </c>
      <c r="D32" s="30" t="s">
        <v>323</v>
      </c>
      <c r="E32" s="38">
        <v>227</v>
      </c>
      <c r="F32" s="59"/>
      <c r="G32" s="60">
        <f t="shared" si="2"/>
        <v>0</v>
      </c>
      <c r="H32" s="45"/>
      <c r="I32" s="90"/>
    </row>
    <row r="33" spans="2:9" s="4" customFormat="1" ht="12" outlineLevel="5">
      <c r="B33" s="17" t="s">
        <v>828</v>
      </c>
      <c r="C33" s="25" t="s">
        <v>829</v>
      </c>
      <c r="D33" s="30" t="s">
        <v>323</v>
      </c>
      <c r="E33" s="38">
        <v>58</v>
      </c>
      <c r="F33" s="59"/>
      <c r="G33" s="60">
        <f t="shared" si="2"/>
        <v>0</v>
      </c>
      <c r="H33" s="45"/>
      <c r="I33" s="90"/>
    </row>
    <row r="34" spans="2:9" s="4" customFormat="1" ht="12" outlineLevel="5">
      <c r="B34" s="17" t="s">
        <v>830</v>
      </c>
      <c r="C34" s="25" t="s">
        <v>831</v>
      </c>
      <c r="D34" s="30" t="s">
        <v>323</v>
      </c>
      <c r="E34" s="38">
        <v>86</v>
      </c>
      <c r="F34" s="59"/>
      <c r="G34" s="60">
        <f t="shared" si="2"/>
        <v>0</v>
      </c>
      <c r="H34" s="45"/>
      <c r="I34" s="90"/>
    </row>
    <row r="35" spans="2:9" s="4" customFormat="1" ht="12" outlineLevel="5">
      <c r="B35" s="17" t="s">
        <v>832</v>
      </c>
      <c r="C35" s="25" t="s">
        <v>833</v>
      </c>
      <c r="D35" s="30" t="s">
        <v>323</v>
      </c>
      <c r="E35" s="38">
        <v>19</v>
      </c>
      <c r="F35" s="59"/>
      <c r="G35" s="60">
        <f t="shared" si="2"/>
        <v>0</v>
      </c>
      <c r="H35" s="45"/>
      <c r="I35" s="90"/>
    </row>
    <row r="36" spans="2:9" s="4" customFormat="1" ht="12" outlineLevel="5">
      <c r="B36" s="17" t="s">
        <v>834</v>
      </c>
      <c r="C36" s="25" t="s">
        <v>835</v>
      </c>
      <c r="D36" s="30" t="s">
        <v>323</v>
      </c>
      <c r="E36" s="38">
        <v>19</v>
      </c>
      <c r="F36" s="59"/>
      <c r="G36" s="60">
        <f t="shared" si="2"/>
        <v>0</v>
      </c>
      <c r="H36" s="45"/>
      <c r="I36" s="90"/>
    </row>
    <row r="37" spans="2:9" s="4" customFormat="1" ht="12" outlineLevel="5">
      <c r="B37" s="17" t="s">
        <v>836</v>
      </c>
      <c r="C37" s="25" t="s">
        <v>837</v>
      </c>
      <c r="D37" s="30" t="s">
        <v>323</v>
      </c>
      <c r="E37" s="38">
        <v>8</v>
      </c>
      <c r="F37" s="59"/>
      <c r="G37" s="60">
        <f t="shared" si="2"/>
        <v>0</v>
      </c>
      <c r="H37" s="45"/>
      <c r="I37" s="90"/>
    </row>
    <row r="38" spans="2:9" s="4" customFormat="1" ht="12" outlineLevel="5">
      <c r="B38" s="17" t="s">
        <v>838</v>
      </c>
      <c r="C38" s="25" t="s">
        <v>821</v>
      </c>
      <c r="D38" s="30" t="s">
        <v>39</v>
      </c>
      <c r="E38" s="38">
        <v>1.53</v>
      </c>
      <c r="F38" s="59"/>
      <c r="G38" s="60">
        <f t="shared" si="2"/>
        <v>0</v>
      </c>
      <c r="H38" s="45"/>
      <c r="I38" s="90"/>
    </row>
    <row r="39" spans="2:9" s="3" customFormat="1" ht="12" outlineLevel="2">
      <c r="B39" s="51" t="s">
        <v>839</v>
      </c>
      <c r="C39" s="52" t="s">
        <v>840</v>
      </c>
      <c r="D39" s="53"/>
      <c r="E39" s="54"/>
      <c r="F39" s="61"/>
      <c r="G39" s="62">
        <f>SUBTOTAL(9,G40:G47)</f>
        <v>0</v>
      </c>
      <c r="H39" s="55"/>
      <c r="I39" s="91"/>
    </row>
    <row r="40" spans="2:9" s="4" customFormat="1" ht="12" outlineLevel="5">
      <c r="B40" s="17" t="s">
        <v>841</v>
      </c>
      <c r="C40" s="25" t="s">
        <v>842</v>
      </c>
      <c r="D40" s="30" t="s">
        <v>320</v>
      </c>
      <c r="E40" s="38">
        <v>19</v>
      </c>
      <c r="F40" s="59"/>
      <c r="G40" s="60">
        <f t="shared" ref="G40:G47" si="3">E40*F40</f>
        <v>0</v>
      </c>
      <c r="H40" s="45"/>
      <c r="I40" s="90"/>
    </row>
    <row r="41" spans="2:9" s="4" customFormat="1" ht="12" outlineLevel="5">
      <c r="B41" s="17" t="s">
        <v>843</v>
      </c>
      <c r="C41" s="25" t="s">
        <v>844</v>
      </c>
      <c r="D41" s="30" t="s">
        <v>320</v>
      </c>
      <c r="E41" s="38">
        <v>19</v>
      </c>
      <c r="F41" s="59"/>
      <c r="G41" s="60">
        <f t="shared" si="3"/>
        <v>0</v>
      </c>
      <c r="H41" s="45"/>
      <c r="I41" s="90"/>
    </row>
    <row r="42" spans="2:9" s="4" customFormat="1" ht="22.5" outlineLevel="5">
      <c r="B42" s="17" t="s">
        <v>845</v>
      </c>
      <c r="C42" s="25" t="s">
        <v>846</v>
      </c>
      <c r="D42" s="30" t="s">
        <v>320</v>
      </c>
      <c r="E42" s="38">
        <v>19</v>
      </c>
      <c r="F42" s="59"/>
      <c r="G42" s="60">
        <f t="shared" si="3"/>
        <v>0</v>
      </c>
      <c r="H42" s="45"/>
      <c r="I42" s="90"/>
    </row>
    <row r="43" spans="2:9" s="4" customFormat="1" ht="12" outlineLevel="5">
      <c r="B43" s="17" t="s">
        <v>847</v>
      </c>
      <c r="C43" s="25" t="s">
        <v>848</v>
      </c>
      <c r="D43" s="30" t="s">
        <v>320</v>
      </c>
      <c r="E43" s="38">
        <v>19</v>
      </c>
      <c r="F43" s="59"/>
      <c r="G43" s="60">
        <f t="shared" si="3"/>
        <v>0</v>
      </c>
      <c r="H43" s="45"/>
      <c r="I43" s="90"/>
    </row>
    <row r="44" spans="2:9" s="4" customFormat="1" ht="12" outlineLevel="5">
      <c r="B44" s="17" t="s">
        <v>849</v>
      </c>
      <c r="C44" s="25" t="s">
        <v>850</v>
      </c>
      <c r="D44" s="30" t="s">
        <v>449</v>
      </c>
      <c r="E44" s="38">
        <v>1</v>
      </c>
      <c r="F44" s="59"/>
      <c r="G44" s="60">
        <f t="shared" si="3"/>
        <v>0</v>
      </c>
      <c r="H44" s="45"/>
      <c r="I44" s="90"/>
    </row>
    <row r="45" spans="2:9" s="4" customFormat="1" ht="12" outlineLevel="5">
      <c r="B45" s="17" t="s">
        <v>851</v>
      </c>
      <c r="C45" s="25" t="s">
        <v>852</v>
      </c>
      <c r="D45" s="30" t="s">
        <v>479</v>
      </c>
      <c r="E45" s="38">
        <v>1</v>
      </c>
      <c r="F45" s="59"/>
      <c r="G45" s="60">
        <f t="shared" si="3"/>
        <v>0</v>
      </c>
      <c r="H45" s="45"/>
      <c r="I45" s="90"/>
    </row>
    <row r="46" spans="2:9" s="4" customFormat="1" ht="12" outlineLevel="5">
      <c r="B46" s="17" t="s">
        <v>853</v>
      </c>
      <c r="C46" s="25" t="s">
        <v>854</v>
      </c>
      <c r="D46" s="30" t="s">
        <v>323</v>
      </c>
      <c r="E46" s="38">
        <v>210</v>
      </c>
      <c r="F46" s="59"/>
      <c r="G46" s="60">
        <f t="shared" si="3"/>
        <v>0</v>
      </c>
      <c r="H46" s="45"/>
      <c r="I46" s="90"/>
    </row>
    <row r="47" spans="2:9" s="4" customFormat="1" ht="12" outlineLevel="5">
      <c r="B47" s="17" t="s">
        <v>855</v>
      </c>
      <c r="C47" s="25" t="s">
        <v>856</v>
      </c>
      <c r="D47" s="30" t="s">
        <v>449</v>
      </c>
      <c r="E47" s="38">
        <v>1</v>
      </c>
      <c r="F47" s="59"/>
      <c r="G47" s="60">
        <f t="shared" si="3"/>
        <v>0</v>
      </c>
      <c r="H47" s="45"/>
      <c r="I47" s="90"/>
    </row>
    <row r="48" spans="2:9" s="3" customFormat="1" ht="12" outlineLevel="2">
      <c r="B48" s="51" t="s">
        <v>857</v>
      </c>
      <c r="C48" s="52" t="s">
        <v>858</v>
      </c>
      <c r="D48" s="53"/>
      <c r="E48" s="54"/>
      <c r="F48" s="61"/>
      <c r="G48" s="62">
        <f>SUBTOTAL(9,G49:G49)</f>
        <v>0</v>
      </c>
      <c r="H48" s="55"/>
      <c r="I48" s="91"/>
    </row>
    <row r="49" spans="2:9" s="4" customFormat="1" ht="12" outlineLevel="5">
      <c r="B49" s="17" t="s">
        <v>859</v>
      </c>
      <c r="C49" s="25" t="s">
        <v>860</v>
      </c>
      <c r="D49" s="30" t="s">
        <v>61</v>
      </c>
      <c r="E49" s="38">
        <v>5</v>
      </c>
      <c r="F49" s="59"/>
      <c r="G49" s="60">
        <f>E49*F49</f>
        <v>0</v>
      </c>
      <c r="H49" s="45"/>
      <c r="I49" s="90"/>
    </row>
    <row r="50" spans="2:9" outlineLevel="1">
      <c r="B50" s="16" t="s">
        <v>23</v>
      </c>
      <c r="C50" s="28" t="s">
        <v>861</v>
      </c>
      <c r="D50" s="29"/>
      <c r="E50" s="37"/>
      <c r="F50" s="58"/>
      <c r="G50" s="58">
        <f>SUBTOTAL(9,G51:G70)</f>
        <v>0</v>
      </c>
      <c r="H50" s="44"/>
      <c r="I50" s="94"/>
    </row>
    <row r="51" spans="2:9" s="4" customFormat="1" ht="22.5" outlineLevel="5" collapsed="1">
      <c r="B51" s="17" t="s">
        <v>862</v>
      </c>
      <c r="C51" s="25" t="s">
        <v>863</v>
      </c>
      <c r="D51" s="30" t="s">
        <v>323</v>
      </c>
      <c r="E51" s="38">
        <v>83</v>
      </c>
      <c r="F51" s="59"/>
      <c r="G51" s="60">
        <f t="shared" ref="G51:G70" si="4">E51*F51</f>
        <v>0</v>
      </c>
      <c r="H51" s="45"/>
      <c r="I51" s="90"/>
    </row>
    <row r="52" spans="2:9" s="4" customFormat="1" ht="22.5" outlineLevel="5" collapsed="1">
      <c r="B52" s="17" t="s">
        <v>864</v>
      </c>
      <c r="C52" s="25" t="s">
        <v>865</v>
      </c>
      <c r="D52" s="30" t="s">
        <v>39</v>
      </c>
      <c r="E52" s="38">
        <v>8.7799999999999994</v>
      </c>
      <c r="F52" s="59"/>
      <c r="G52" s="60">
        <f t="shared" si="4"/>
        <v>0</v>
      </c>
      <c r="H52" s="45"/>
      <c r="I52" s="90"/>
    </row>
    <row r="53" spans="2:9" s="4" customFormat="1" ht="12" outlineLevel="5" collapsed="1">
      <c r="B53" s="17" t="s">
        <v>866</v>
      </c>
      <c r="C53" s="25" t="s">
        <v>867</v>
      </c>
      <c r="D53" s="30" t="s">
        <v>39</v>
      </c>
      <c r="E53" s="38">
        <v>8.7799999999999994</v>
      </c>
      <c r="F53" s="59"/>
      <c r="G53" s="60">
        <f t="shared" si="4"/>
        <v>0</v>
      </c>
      <c r="H53" s="45"/>
      <c r="I53" s="90"/>
    </row>
    <row r="54" spans="2:9" s="4" customFormat="1" ht="12" outlineLevel="5" collapsed="1">
      <c r="B54" s="17" t="s">
        <v>868</v>
      </c>
      <c r="C54" s="25" t="s">
        <v>869</v>
      </c>
      <c r="D54" s="30" t="s">
        <v>39</v>
      </c>
      <c r="E54" s="38">
        <v>8.7799999999999994</v>
      </c>
      <c r="F54" s="59"/>
      <c r="G54" s="60">
        <f t="shared" si="4"/>
        <v>0</v>
      </c>
      <c r="H54" s="45"/>
      <c r="I54" s="90"/>
    </row>
    <row r="55" spans="2:9" s="4" customFormat="1" ht="22.5" outlineLevel="5" collapsed="1">
      <c r="B55" s="17" t="s">
        <v>870</v>
      </c>
      <c r="C55" s="25" t="s">
        <v>871</v>
      </c>
      <c r="D55" s="30" t="s">
        <v>39</v>
      </c>
      <c r="E55" s="38">
        <v>8.7799999999999994</v>
      </c>
      <c r="F55" s="59"/>
      <c r="G55" s="60">
        <f t="shared" si="4"/>
        <v>0</v>
      </c>
      <c r="H55" s="45"/>
      <c r="I55" s="90"/>
    </row>
    <row r="56" spans="2:9" s="4" customFormat="1" ht="22.5" outlineLevel="5" collapsed="1">
      <c r="B56" s="17" t="s">
        <v>872</v>
      </c>
      <c r="C56" s="25" t="s">
        <v>873</v>
      </c>
      <c r="D56" s="30" t="s">
        <v>323</v>
      </c>
      <c r="E56" s="38">
        <v>83</v>
      </c>
      <c r="F56" s="59"/>
      <c r="G56" s="60">
        <f t="shared" si="4"/>
        <v>0</v>
      </c>
      <c r="H56" s="45"/>
      <c r="I56" s="90"/>
    </row>
    <row r="57" spans="2:9" s="4" customFormat="1" ht="12" outlineLevel="5" collapsed="1">
      <c r="B57" s="17" t="s">
        <v>874</v>
      </c>
      <c r="C57" s="25" t="s">
        <v>875</v>
      </c>
      <c r="D57" s="30" t="s">
        <v>39</v>
      </c>
      <c r="E57" s="38">
        <v>21.37</v>
      </c>
      <c r="F57" s="59"/>
      <c r="G57" s="60">
        <f t="shared" si="4"/>
        <v>0</v>
      </c>
      <c r="H57" s="45"/>
      <c r="I57" s="90"/>
    </row>
    <row r="58" spans="2:9" s="4" customFormat="1" ht="12" outlineLevel="5" collapsed="1">
      <c r="B58" s="17" t="s">
        <v>876</v>
      </c>
      <c r="C58" s="25" t="s">
        <v>877</v>
      </c>
      <c r="D58" s="30" t="s">
        <v>323</v>
      </c>
      <c r="E58" s="38">
        <v>83</v>
      </c>
      <c r="F58" s="59"/>
      <c r="G58" s="60">
        <f t="shared" si="4"/>
        <v>0</v>
      </c>
      <c r="H58" s="45"/>
      <c r="I58" s="90"/>
    </row>
    <row r="59" spans="2:9" s="4" customFormat="1" ht="12" outlineLevel="5" collapsed="1">
      <c r="B59" s="17" t="s">
        <v>878</v>
      </c>
      <c r="C59" s="25" t="s">
        <v>879</v>
      </c>
      <c r="D59" s="30" t="s">
        <v>323</v>
      </c>
      <c r="E59" s="38">
        <v>83</v>
      </c>
      <c r="F59" s="59"/>
      <c r="G59" s="60">
        <f t="shared" si="4"/>
        <v>0</v>
      </c>
      <c r="H59" s="45"/>
      <c r="I59" s="90"/>
    </row>
    <row r="60" spans="2:9" s="4" customFormat="1" ht="12" outlineLevel="5" collapsed="1">
      <c r="B60" s="17" t="s">
        <v>880</v>
      </c>
      <c r="C60" s="25" t="s">
        <v>881</v>
      </c>
      <c r="D60" s="30" t="s">
        <v>61</v>
      </c>
      <c r="E60" s="38">
        <v>2</v>
      </c>
      <c r="F60" s="59"/>
      <c r="G60" s="60">
        <f t="shared" si="4"/>
        <v>0</v>
      </c>
      <c r="H60" s="45"/>
      <c r="I60" s="90"/>
    </row>
    <row r="61" spans="2:9" s="4" customFormat="1" ht="12" outlineLevel="5" collapsed="1">
      <c r="B61" s="17" t="s">
        <v>882</v>
      </c>
      <c r="C61" s="25" t="s">
        <v>883</v>
      </c>
      <c r="D61" s="30" t="s">
        <v>61</v>
      </c>
      <c r="E61" s="38">
        <v>3</v>
      </c>
      <c r="F61" s="59"/>
      <c r="G61" s="60">
        <f t="shared" si="4"/>
        <v>0</v>
      </c>
      <c r="H61" s="45"/>
      <c r="I61" s="90"/>
    </row>
    <row r="62" spans="2:9" s="4" customFormat="1" ht="12" outlineLevel="5" collapsed="1">
      <c r="B62" s="17" t="s">
        <v>884</v>
      </c>
      <c r="C62" s="25" t="s">
        <v>885</v>
      </c>
      <c r="D62" s="30" t="s">
        <v>61</v>
      </c>
      <c r="E62" s="38">
        <v>1</v>
      </c>
      <c r="F62" s="59"/>
      <c r="G62" s="60">
        <f t="shared" si="4"/>
        <v>0</v>
      </c>
      <c r="H62" s="45"/>
      <c r="I62" s="90"/>
    </row>
    <row r="63" spans="2:9" s="4" customFormat="1" ht="12" outlineLevel="5" collapsed="1">
      <c r="B63" s="17" t="s">
        <v>886</v>
      </c>
      <c r="C63" s="25" t="s">
        <v>887</v>
      </c>
      <c r="D63" s="30" t="s">
        <v>61</v>
      </c>
      <c r="E63" s="38">
        <v>1</v>
      </c>
      <c r="F63" s="59"/>
      <c r="G63" s="60">
        <f t="shared" si="4"/>
        <v>0</v>
      </c>
      <c r="H63" s="45"/>
      <c r="I63" s="90"/>
    </row>
    <row r="64" spans="2:9" s="4" customFormat="1" ht="12" outlineLevel="5" collapsed="1">
      <c r="B64" s="17" t="s">
        <v>888</v>
      </c>
      <c r="C64" s="25" t="s">
        <v>889</v>
      </c>
      <c r="D64" s="30" t="s">
        <v>61</v>
      </c>
      <c r="E64" s="38">
        <v>1</v>
      </c>
      <c r="F64" s="59"/>
      <c r="G64" s="60">
        <f t="shared" si="4"/>
        <v>0</v>
      </c>
      <c r="H64" s="45"/>
      <c r="I64" s="90"/>
    </row>
    <row r="65" spans="2:10" s="4" customFormat="1" ht="12" outlineLevel="5" collapsed="1">
      <c r="B65" s="17" t="s">
        <v>890</v>
      </c>
      <c r="C65" s="25" t="s">
        <v>891</v>
      </c>
      <c r="D65" s="30" t="s">
        <v>61</v>
      </c>
      <c r="E65" s="38">
        <v>3</v>
      </c>
      <c r="F65" s="59"/>
      <c r="G65" s="60">
        <f t="shared" si="4"/>
        <v>0</v>
      </c>
      <c r="H65" s="45"/>
      <c r="I65" s="90"/>
    </row>
    <row r="66" spans="2:10" s="4" customFormat="1" ht="12" outlineLevel="5" collapsed="1">
      <c r="B66" s="17" t="s">
        <v>892</v>
      </c>
      <c r="C66" s="25" t="s">
        <v>893</v>
      </c>
      <c r="D66" s="30" t="s">
        <v>61</v>
      </c>
      <c r="E66" s="38">
        <v>2</v>
      </c>
      <c r="F66" s="59"/>
      <c r="G66" s="60">
        <f t="shared" si="4"/>
        <v>0</v>
      </c>
      <c r="H66" s="45"/>
      <c r="I66" s="90"/>
    </row>
    <row r="67" spans="2:10" s="4" customFormat="1" ht="22.5" outlineLevel="5">
      <c r="B67" s="17" t="s">
        <v>894</v>
      </c>
      <c r="C67" s="25" t="s">
        <v>895</v>
      </c>
      <c r="D67" s="30" t="s">
        <v>61</v>
      </c>
      <c r="E67" s="38">
        <v>1</v>
      </c>
      <c r="F67" s="59"/>
      <c r="G67" s="60">
        <f t="shared" si="4"/>
        <v>0</v>
      </c>
      <c r="H67" s="45"/>
      <c r="I67" s="90"/>
      <c r="J67" s="90"/>
    </row>
    <row r="68" spans="2:10" s="4" customFormat="1" ht="12" outlineLevel="5">
      <c r="B68" s="17" t="s">
        <v>896</v>
      </c>
      <c r="C68" s="25" t="s">
        <v>897</v>
      </c>
      <c r="D68" s="30" t="s">
        <v>61</v>
      </c>
      <c r="E68" s="38">
        <v>3</v>
      </c>
      <c r="F68" s="59"/>
      <c r="G68" s="60">
        <f t="shared" si="4"/>
        <v>0</v>
      </c>
      <c r="H68" s="45"/>
      <c r="I68" s="90"/>
      <c r="J68" s="90"/>
    </row>
    <row r="69" spans="2:10" s="4" customFormat="1" ht="12" outlineLevel="5">
      <c r="B69" s="17" t="s">
        <v>898</v>
      </c>
      <c r="C69" s="25" t="s">
        <v>899</v>
      </c>
      <c r="D69" s="30" t="s">
        <v>61</v>
      </c>
      <c r="E69" s="38">
        <v>4</v>
      </c>
      <c r="F69" s="59"/>
      <c r="G69" s="60">
        <f t="shared" si="4"/>
        <v>0</v>
      </c>
      <c r="H69" s="45"/>
      <c r="I69" s="90"/>
      <c r="J69" s="90"/>
    </row>
    <row r="70" spans="2:10" s="4" customFormat="1" ht="22.5" outlineLevel="5" collapsed="1">
      <c r="B70" s="17" t="s">
        <v>900</v>
      </c>
      <c r="C70" s="25" t="s">
        <v>901</v>
      </c>
      <c r="D70" s="30" t="s">
        <v>61</v>
      </c>
      <c r="E70" s="38">
        <v>4</v>
      </c>
      <c r="F70" s="59"/>
      <c r="G70" s="60">
        <f t="shared" si="4"/>
        <v>0</v>
      </c>
      <c r="H70" s="45"/>
      <c r="I70" s="90"/>
    </row>
    <row r="71" spans="2:10" outlineLevel="1">
      <c r="B71" s="16" t="s">
        <v>24</v>
      </c>
      <c r="C71" s="28" t="s">
        <v>902</v>
      </c>
      <c r="D71" s="29"/>
      <c r="E71" s="37"/>
      <c r="F71" s="58"/>
      <c r="G71" s="58">
        <f>SUBTOTAL(9,G72:G80)</f>
        <v>0</v>
      </c>
      <c r="H71" s="44"/>
      <c r="I71" s="89"/>
    </row>
    <row r="72" spans="2:10" s="4" customFormat="1" ht="33.75" outlineLevel="5" collapsed="1">
      <c r="B72" s="17" t="s">
        <v>903</v>
      </c>
      <c r="C72" s="25" t="s">
        <v>904</v>
      </c>
      <c r="D72" s="30" t="s">
        <v>323</v>
      </c>
      <c r="E72" s="38">
        <v>30</v>
      </c>
      <c r="F72" s="59"/>
      <c r="G72" s="60">
        <f t="shared" ref="G72:G80" si="5">E72*F72</f>
        <v>0</v>
      </c>
      <c r="H72" s="45"/>
      <c r="I72" s="90"/>
    </row>
    <row r="73" spans="2:10" s="4" customFormat="1" ht="22.5" outlineLevel="5" collapsed="1">
      <c r="B73" s="17" t="s">
        <v>905</v>
      </c>
      <c r="C73" s="25" t="s">
        <v>906</v>
      </c>
      <c r="D73" s="30" t="s">
        <v>323</v>
      </c>
      <c r="E73" s="38">
        <v>21</v>
      </c>
      <c r="F73" s="59"/>
      <c r="G73" s="60">
        <f t="shared" si="5"/>
        <v>0</v>
      </c>
      <c r="H73" s="45"/>
      <c r="I73" s="90"/>
    </row>
    <row r="74" spans="2:10" s="4" customFormat="1" ht="22.5" outlineLevel="5" collapsed="1">
      <c r="B74" s="17" t="s">
        <v>907</v>
      </c>
      <c r="C74" s="25" t="s">
        <v>908</v>
      </c>
      <c r="D74" s="30" t="s">
        <v>323</v>
      </c>
      <c r="E74" s="38">
        <v>9</v>
      </c>
      <c r="F74" s="59"/>
      <c r="G74" s="60">
        <f t="shared" si="5"/>
        <v>0</v>
      </c>
      <c r="H74" s="45"/>
      <c r="I74" s="90"/>
    </row>
    <row r="75" spans="2:10" s="4" customFormat="1" ht="12" outlineLevel="5" collapsed="1">
      <c r="B75" s="17" t="s">
        <v>909</v>
      </c>
      <c r="C75" s="25" t="s">
        <v>910</v>
      </c>
      <c r="D75" s="30" t="s">
        <v>39</v>
      </c>
      <c r="E75" s="38">
        <v>20</v>
      </c>
      <c r="F75" s="59"/>
      <c r="G75" s="60">
        <f t="shared" si="5"/>
        <v>0</v>
      </c>
      <c r="H75" s="45"/>
      <c r="I75" s="90"/>
    </row>
    <row r="76" spans="2:10" s="4" customFormat="1" ht="45" outlineLevel="5" collapsed="1">
      <c r="B76" s="17" t="s">
        <v>911</v>
      </c>
      <c r="C76" s="25" t="s">
        <v>912</v>
      </c>
      <c r="D76" s="30" t="s">
        <v>323</v>
      </c>
      <c r="E76" s="38">
        <v>10</v>
      </c>
      <c r="F76" s="59"/>
      <c r="G76" s="60">
        <f t="shared" si="5"/>
        <v>0</v>
      </c>
      <c r="H76" s="45"/>
      <c r="I76" s="90"/>
    </row>
    <row r="77" spans="2:10" s="4" customFormat="1" ht="12" outlineLevel="5" collapsed="1">
      <c r="B77" s="17" t="s">
        <v>913</v>
      </c>
      <c r="C77" s="25" t="s">
        <v>914</v>
      </c>
      <c r="D77" s="30" t="s">
        <v>61</v>
      </c>
      <c r="E77" s="38">
        <v>1</v>
      </c>
      <c r="F77" s="59"/>
      <c r="G77" s="60">
        <f t="shared" si="5"/>
        <v>0</v>
      </c>
      <c r="H77" s="45"/>
      <c r="I77" s="90"/>
    </row>
    <row r="78" spans="2:10" s="4" customFormat="1" ht="22.5" outlineLevel="5" collapsed="1">
      <c r="B78" s="17" t="s">
        <v>915</v>
      </c>
      <c r="C78" s="25" t="s">
        <v>916</v>
      </c>
      <c r="D78" s="30" t="s">
        <v>323</v>
      </c>
      <c r="E78" s="38">
        <v>30</v>
      </c>
      <c r="F78" s="59"/>
      <c r="G78" s="60">
        <f t="shared" si="5"/>
        <v>0</v>
      </c>
      <c r="H78" s="45"/>
      <c r="I78" s="90"/>
    </row>
    <row r="79" spans="2:10" s="4" customFormat="1" ht="12" outlineLevel="5" collapsed="1">
      <c r="B79" s="17" t="s">
        <v>917</v>
      </c>
      <c r="C79" s="25" t="s">
        <v>918</v>
      </c>
      <c r="D79" s="30" t="s">
        <v>323</v>
      </c>
      <c r="E79" s="38">
        <v>30</v>
      </c>
      <c r="F79" s="59"/>
      <c r="G79" s="60">
        <f t="shared" si="5"/>
        <v>0</v>
      </c>
      <c r="H79" s="45"/>
      <c r="I79" s="90"/>
    </row>
    <row r="80" spans="2:10" s="4" customFormat="1" ht="12" outlineLevel="5" collapsed="1">
      <c r="B80" s="17" t="s">
        <v>919</v>
      </c>
      <c r="C80" s="25" t="s">
        <v>920</v>
      </c>
      <c r="D80" s="30" t="s">
        <v>61</v>
      </c>
      <c r="E80" s="38">
        <v>1</v>
      </c>
      <c r="F80" s="59"/>
      <c r="G80" s="60">
        <f t="shared" si="5"/>
        <v>0</v>
      </c>
      <c r="H80" s="45"/>
      <c r="I80" s="90"/>
    </row>
    <row r="81" spans="2:9" outlineLevel="1">
      <c r="B81" s="16" t="s">
        <v>25</v>
      </c>
      <c r="C81" s="28" t="s">
        <v>921</v>
      </c>
      <c r="D81" s="29"/>
      <c r="E81" s="37"/>
      <c r="F81" s="58"/>
      <c r="G81" s="58">
        <f>SUBTOTAL(9,G82:G90)</f>
        <v>0</v>
      </c>
      <c r="H81" s="44"/>
      <c r="I81" s="89"/>
    </row>
    <row r="82" spans="2:9" s="4" customFormat="1" ht="12" outlineLevel="5" collapsed="1">
      <c r="B82" s="17" t="s">
        <v>922</v>
      </c>
      <c r="C82" s="25" t="s">
        <v>923</v>
      </c>
      <c r="D82" s="30" t="s">
        <v>449</v>
      </c>
      <c r="E82" s="38">
        <v>1</v>
      </c>
      <c r="F82" s="59"/>
      <c r="G82" s="60">
        <f t="shared" ref="G82:G90" si="6">E82*F82</f>
        <v>0</v>
      </c>
      <c r="H82" s="45"/>
      <c r="I82" s="90"/>
    </row>
    <row r="83" spans="2:9" s="4" customFormat="1" ht="12" outlineLevel="5" collapsed="1">
      <c r="B83" s="17" t="s">
        <v>924</v>
      </c>
      <c r="C83" s="25" t="s">
        <v>925</v>
      </c>
      <c r="D83" s="30" t="s">
        <v>323</v>
      </c>
      <c r="E83" s="38">
        <v>3</v>
      </c>
      <c r="F83" s="59"/>
      <c r="G83" s="60">
        <f t="shared" si="6"/>
        <v>0</v>
      </c>
      <c r="H83" s="45"/>
      <c r="I83" s="90"/>
    </row>
    <row r="84" spans="2:9" s="4" customFormat="1" ht="12" outlineLevel="5" collapsed="1">
      <c r="B84" s="17" t="s">
        <v>926</v>
      </c>
      <c r="C84" s="25" t="s">
        <v>927</v>
      </c>
      <c r="D84" s="30" t="s">
        <v>323</v>
      </c>
      <c r="E84" s="38">
        <v>23</v>
      </c>
      <c r="F84" s="59"/>
      <c r="G84" s="60">
        <f t="shared" si="6"/>
        <v>0</v>
      </c>
      <c r="H84" s="45"/>
      <c r="I84" s="90"/>
    </row>
    <row r="85" spans="2:9" s="4" customFormat="1" ht="22.5" outlineLevel="5" collapsed="1">
      <c r="B85" s="17" t="s">
        <v>928</v>
      </c>
      <c r="C85" s="25" t="s">
        <v>929</v>
      </c>
      <c r="D85" s="30" t="s">
        <v>323</v>
      </c>
      <c r="E85" s="38">
        <v>4</v>
      </c>
      <c r="F85" s="59"/>
      <c r="G85" s="60">
        <f t="shared" si="6"/>
        <v>0</v>
      </c>
      <c r="H85" s="45"/>
      <c r="I85" s="90"/>
    </row>
    <row r="86" spans="2:9" s="4" customFormat="1" ht="12" outlineLevel="5" collapsed="1">
      <c r="B86" s="17" t="s">
        <v>930</v>
      </c>
      <c r="C86" s="25" t="s">
        <v>918</v>
      </c>
      <c r="D86" s="30" t="s">
        <v>323</v>
      </c>
      <c r="E86" s="38">
        <v>4</v>
      </c>
      <c r="F86" s="59"/>
      <c r="G86" s="60">
        <f t="shared" si="6"/>
        <v>0</v>
      </c>
      <c r="H86" s="45"/>
      <c r="I86" s="90"/>
    </row>
    <row r="87" spans="2:9" s="4" customFormat="1" ht="22.5" outlineLevel="5" collapsed="1">
      <c r="B87" s="17" t="s">
        <v>931</v>
      </c>
      <c r="C87" s="25" t="s">
        <v>932</v>
      </c>
      <c r="D87" s="30" t="s">
        <v>323</v>
      </c>
      <c r="E87" s="38">
        <v>4</v>
      </c>
      <c r="F87" s="59"/>
      <c r="G87" s="60">
        <f t="shared" si="6"/>
        <v>0</v>
      </c>
      <c r="H87" s="45"/>
      <c r="I87" s="90"/>
    </row>
    <row r="88" spans="2:9" s="4" customFormat="1" ht="12" outlineLevel="5" collapsed="1">
      <c r="B88" s="17" t="s">
        <v>933</v>
      </c>
      <c r="C88" s="25" t="s">
        <v>934</v>
      </c>
      <c r="D88" s="30" t="s">
        <v>323</v>
      </c>
      <c r="E88" s="38">
        <v>4</v>
      </c>
      <c r="F88" s="59"/>
      <c r="G88" s="60">
        <f t="shared" si="6"/>
        <v>0</v>
      </c>
      <c r="H88" s="45"/>
      <c r="I88" s="90"/>
    </row>
    <row r="89" spans="2:9" s="4" customFormat="1" ht="22.5" outlineLevel="5" collapsed="1">
      <c r="B89" s="17" t="s">
        <v>935</v>
      </c>
      <c r="C89" s="25" t="s">
        <v>936</v>
      </c>
      <c r="D89" s="30" t="s">
        <v>61</v>
      </c>
      <c r="E89" s="38">
        <v>1</v>
      </c>
      <c r="F89" s="59"/>
      <c r="G89" s="60">
        <f t="shared" si="6"/>
        <v>0</v>
      </c>
      <c r="H89" s="45"/>
      <c r="I89" s="90"/>
    </row>
    <row r="90" spans="2:9" s="4" customFormat="1" ht="12" outlineLevel="5" collapsed="1">
      <c r="B90" s="17" t="s">
        <v>937</v>
      </c>
      <c r="C90" s="25" t="s">
        <v>938</v>
      </c>
      <c r="D90" s="30" t="s">
        <v>323</v>
      </c>
      <c r="E90" s="38">
        <v>2</v>
      </c>
      <c r="F90" s="59"/>
      <c r="G90" s="60">
        <f t="shared" si="6"/>
        <v>0</v>
      </c>
      <c r="H90" s="45"/>
      <c r="I90" s="90"/>
    </row>
    <row r="91" spans="2:9" outlineLevel="1">
      <c r="B91" s="16" t="s">
        <v>26</v>
      </c>
      <c r="C91" s="28" t="s">
        <v>939</v>
      </c>
      <c r="D91" s="29"/>
      <c r="E91" s="37"/>
      <c r="F91" s="58"/>
      <c r="G91" s="58">
        <f>SUBTOTAL(9,G92:G114)</f>
        <v>0</v>
      </c>
      <c r="H91" s="44"/>
      <c r="I91" s="89"/>
    </row>
    <row r="92" spans="2:9" s="3" customFormat="1" ht="12" outlineLevel="2">
      <c r="B92" s="51" t="s">
        <v>940</v>
      </c>
      <c r="C92" s="52" t="s">
        <v>941</v>
      </c>
      <c r="D92" s="53"/>
      <c r="E92" s="54"/>
      <c r="F92" s="61"/>
      <c r="G92" s="62">
        <f>SUBTOTAL(9,G93:G105)</f>
        <v>0</v>
      </c>
      <c r="H92" s="55"/>
      <c r="I92" s="91"/>
    </row>
    <row r="93" spans="2:9" s="4" customFormat="1" ht="22.5" outlineLevel="5">
      <c r="B93" s="17" t="s">
        <v>942</v>
      </c>
      <c r="C93" s="25" t="s">
        <v>943</v>
      </c>
      <c r="D93" s="30" t="s">
        <v>323</v>
      </c>
      <c r="E93" s="38">
        <v>14</v>
      </c>
      <c r="F93" s="59"/>
      <c r="G93" s="60">
        <f t="shared" ref="G93:G105" si="7">E93*F93</f>
        <v>0</v>
      </c>
      <c r="H93" s="45"/>
      <c r="I93" s="90"/>
    </row>
    <row r="94" spans="2:9" s="4" customFormat="1" ht="22.5" outlineLevel="5">
      <c r="B94" s="17" t="s">
        <v>944</v>
      </c>
      <c r="C94" s="25" t="s">
        <v>945</v>
      </c>
      <c r="D94" s="30" t="s">
        <v>323</v>
      </c>
      <c r="E94" s="38">
        <v>10</v>
      </c>
      <c r="F94" s="59"/>
      <c r="G94" s="60">
        <f t="shared" si="7"/>
        <v>0</v>
      </c>
      <c r="H94" s="45"/>
      <c r="I94" s="90"/>
    </row>
    <row r="95" spans="2:9" s="4" customFormat="1" ht="22.5" outlineLevel="5">
      <c r="B95" s="17" t="s">
        <v>946</v>
      </c>
      <c r="C95" s="25" t="s">
        <v>947</v>
      </c>
      <c r="D95" s="30" t="s">
        <v>323</v>
      </c>
      <c r="E95" s="38">
        <v>24</v>
      </c>
      <c r="F95" s="59"/>
      <c r="G95" s="60">
        <f t="shared" si="7"/>
        <v>0</v>
      </c>
      <c r="H95" s="45"/>
      <c r="I95" s="90"/>
    </row>
    <row r="96" spans="2:9" s="4" customFormat="1" ht="22.5" outlineLevel="5">
      <c r="B96" s="17" t="s">
        <v>948</v>
      </c>
      <c r="C96" s="25" t="s">
        <v>949</v>
      </c>
      <c r="D96" s="30" t="s">
        <v>323</v>
      </c>
      <c r="E96" s="38">
        <v>31</v>
      </c>
      <c r="F96" s="59"/>
      <c r="G96" s="60">
        <f t="shared" si="7"/>
        <v>0</v>
      </c>
      <c r="H96" s="45"/>
      <c r="I96" s="90"/>
    </row>
    <row r="97" spans="2:9" s="4" customFormat="1" ht="22.5" outlineLevel="5">
      <c r="B97" s="17" t="s">
        <v>950</v>
      </c>
      <c r="C97" s="25" t="s">
        <v>951</v>
      </c>
      <c r="D97" s="30" t="s">
        <v>323</v>
      </c>
      <c r="E97" s="38">
        <v>89</v>
      </c>
      <c r="F97" s="59"/>
      <c r="G97" s="60">
        <f t="shared" si="7"/>
        <v>0</v>
      </c>
      <c r="H97" s="45"/>
      <c r="I97" s="90"/>
    </row>
    <row r="98" spans="2:9" s="4" customFormat="1" ht="22.5" outlineLevel="5">
      <c r="B98" s="17" t="s">
        <v>952</v>
      </c>
      <c r="C98" s="25" t="s">
        <v>953</v>
      </c>
      <c r="D98" s="30" t="s">
        <v>61</v>
      </c>
      <c r="E98" s="38">
        <v>1</v>
      </c>
      <c r="F98" s="59"/>
      <c r="G98" s="60">
        <f t="shared" si="7"/>
        <v>0</v>
      </c>
      <c r="H98" s="45"/>
      <c r="I98" s="90"/>
    </row>
    <row r="99" spans="2:9" s="4" customFormat="1" ht="22.5" outlineLevel="5">
      <c r="B99" s="17" t="s">
        <v>954</v>
      </c>
      <c r="C99" s="25" t="s">
        <v>955</v>
      </c>
      <c r="D99" s="30" t="s">
        <v>61</v>
      </c>
      <c r="E99" s="38">
        <v>1</v>
      </c>
      <c r="F99" s="59"/>
      <c r="G99" s="60">
        <f t="shared" si="7"/>
        <v>0</v>
      </c>
      <c r="H99" s="45"/>
      <c r="I99" s="90"/>
    </row>
    <row r="100" spans="2:9" s="4" customFormat="1" ht="22.5" outlineLevel="5">
      <c r="B100" s="17" t="s">
        <v>956</v>
      </c>
      <c r="C100" s="25" t="s">
        <v>957</v>
      </c>
      <c r="D100" s="30" t="s">
        <v>61</v>
      </c>
      <c r="E100" s="38">
        <v>2</v>
      </c>
      <c r="F100" s="59"/>
      <c r="G100" s="60">
        <f t="shared" si="7"/>
        <v>0</v>
      </c>
      <c r="H100" s="45"/>
      <c r="I100" s="90"/>
    </row>
    <row r="101" spans="2:9" s="4" customFormat="1" ht="22.5" outlineLevel="5">
      <c r="B101" s="17" t="s">
        <v>958</v>
      </c>
      <c r="C101" s="25" t="s">
        <v>959</v>
      </c>
      <c r="D101" s="30" t="s">
        <v>61</v>
      </c>
      <c r="E101" s="38">
        <v>3</v>
      </c>
      <c r="F101" s="59"/>
      <c r="G101" s="60">
        <f t="shared" si="7"/>
        <v>0</v>
      </c>
      <c r="H101" s="45"/>
      <c r="I101" s="90"/>
    </row>
    <row r="102" spans="2:9" s="4" customFormat="1" ht="22.5" outlineLevel="5">
      <c r="B102" s="17" t="s">
        <v>960</v>
      </c>
      <c r="C102" s="25" t="s">
        <v>961</v>
      </c>
      <c r="D102" s="30" t="s">
        <v>61</v>
      </c>
      <c r="E102" s="38">
        <v>4</v>
      </c>
      <c r="F102" s="59"/>
      <c r="G102" s="60">
        <f t="shared" si="7"/>
        <v>0</v>
      </c>
      <c r="H102" s="45"/>
      <c r="I102" s="90"/>
    </row>
    <row r="103" spans="2:9" s="4" customFormat="1" ht="22.5" outlineLevel="5">
      <c r="B103" s="17" t="s">
        <v>962</v>
      </c>
      <c r="C103" s="25" t="s">
        <v>963</v>
      </c>
      <c r="D103" s="30" t="s">
        <v>61</v>
      </c>
      <c r="E103" s="38">
        <v>2</v>
      </c>
      <c r="F103" s="59"/>
      <c r="G103" s="60">
        <f t="shared" si="7"/>
        <v>0</v>
      </c>
      <c r="H103" s="45"/>
      <c r="I103" s="90"/>
    </row>
    <row r="104" spans="2:9" s="4" customFormat="1" ht="22.5" outlineLevel="5">
      <c r="B104" s="17" t="s">
        <v>964</v>
      </c>
      <c r="C104" s="25" t="s">
        <v>965</v>
      </c>
      <c r="D104" s="30" t="s">
        <v>61</v>
      </c>
      <c r="E104" s="38">
        <v>3</v>
      </c>
      <c r="F104" s="59"/>
      <c r="G104" s="60">
        <f t="shared" si="7"/>
        <v>0</v>
      </c>
      <c r="H104" s="45"/>
      <c r="I104" s="90"/>
    </row>
    <row r="105" spans="2:9" s="4" customFormat="1" ht="22.5" outlineLevel="5">
      <c r="B105" s="17" t="s">
        <v>966</v>
      </c>
      <c r="C105" s="25" t="s">
        <v>967</v>
      </c>
      <c r="D105" s="30" t="s">
        <v>61</v>
      </c>
      <c r="E105" s="38">
        <v>2</v>
      </c>
      <c r="F105" s="59"/>
      <c r="G105" s="60">
        <f t="shared" si="7"/>
        <v>0</v>
      </c>
      <c r="H105" s="45"/>
      <c r="I105" s="90"/>
    </row>
    <row r="106" spans="2:9" s="3" customFormat="1" ht="12" outlineLevel="2">
      <c r="B106" s="51" t="s">
        <v>968</v>
      </c>
      <c r="C106" s="52" t="s">
        <v>969</v>
      </c>
      <c r="D106" s="53"/>
      <c r="E106" s="54"/>
      <c r="F106" s="61"/>
      <c r="G106" s="62">
        <f>SUBTOTAL(9,G107:G107)</f>
        <v>0</v>
      </c>
      <c r="H106" s="55"/>
      <c r="I106" s="91"/>
    </row>
    <row r="107" spans="2:9" s="4" customFormat="1" ht="12" outlineLevel="5">
      <c r="B107" s="17" t="s">
        <v>970</v>
      </c>
      <c r="C107" s="25" t="s">
        <v>971</v>
      </c>
      <c r="D107" s="30" t="s">
        <v>323</v>
      </c>
      <c r="E107" s="38">
        <v>21</v>
      </c>
      <c r="F107" s="59"/>
      <c r="G107" s="60">
        <f>E107*F107</f>
        <v>0</v>
      </c>
      <c r="H107" s="45"/>
      <c r="I107" s="90"/>
    </row>
    <row r="108" spans="2:9" s="3" customFormat="1" ht="12" outlineLevel="2">
      <c r="B108" s="51" t="s">
        <v>972</v>
      </c>
      <c r="C108" s="52" t="s">
        <v>973</v>
      </c>
      <c r="D108" s="53"/>
      <c r="E108" s="54"/>
      <c r="F108" s="61"/>
      <c r="G108" s="62">
        <f>SUBTOTAL(9,G109:G114)</f>
        <v>0</v>
      </c>
      <c r="H108" s="55"/>
      <c r="I108" s="91"/>
    </row>
    <row r="109" spans="2:9" s="4" customFormat="1" ht="22.5" outlineLevel="5">
      <c r="B109" s="17" t="s">
        <v>974</v>
      </c>
      <c r="C109" s="25" t="s">
        <v>975</v>
      </c>
      <c r="D109" s="30" t="s">
        <v>449</v>
      </c>
      <c r="E109" s="38">
        <v>1</v>
      </c>
      <c r="F109" s="59"/>
      <c r="G109" s="60">
        <f t="shared" ref="G109:G114" si="8">E109*F109</f>
        <v>0</v>
      </c>
      <c r="H109" s="45"/>
      <c r="I109" s="90"/>
    </row>
    <row r="110" spans="2:9" s="4" customFormat="1" ht="22.5" outlineLevel="5">
      <c r="B110" s="17" t="s">
        <v>976</v>
      </c>
      <c r="C110" s="25" t="s">
        <v>977</v>
      </c>
      <c r="D110" s="30" t="s">
        <v>61</v>
      </c>
      <c r="E110" s="38">
        <v>4</v>
      </c>
      <c r="F110" s="59"/>
      <c r="G110" s="60">
        <f t="shared" si="8"/>
        <v>0</v>
      </c>
      <c r="H110" s="45"/>
      <c r="I110" s="90"/>
    </row>
    <row r="111" spans="2:9" s="4" customFormat="1" ht="22.5" outlineLevel="5">
      <c r="B111" s="17" t="s">
        <v>978</v>
      </c>
      <c r="C111" s="25" t="s">
        <v>979</v>
      </c>
      <c r="D111" s="30" t="s">
        <v>449</v>
      </c>
      <c r="E111" s="38">
        <v>1</v>
      </c>
      <c r="F111" s="59"/>
      <c r="G111" s="60">
        <f t="shared" si="8"/>
        <v>0</v>
      </c>
      <c r="H111" s="45"/>
      <c r="I111" s="90"/>
    </row>
    <row r="112" spans="2:9" s="4" customFormat="1" ht="22.5" outlineLevel="5">
      <c r="B112" s="17" t="s">
        <v>980</v>
      </c>
      <c r="C112" s="25" t="s">
        <v>981</v>
      </c>
      <c r="D112" s="30" t="s">
        <v>323</v>
      </c>
      <c r="E112" s="38">
        <v>2</v>
      </c>
      <c r="F112" s="59"/>
      <c r="G112" s="60">
        <f t="shared" si="8"/>
        <v>0</v>
      </c>
      <c r="H112" s="45"/>
      <c r="I112" s="90"/>
    </row>
    <row r="113" spans="2:9" s="4" customFormat="1" ht="33.75" outlineLevel="5">
      <c r="B113" s="17" t="s">
        <v>982</v>
      </c>
      <c r="C113" s="25" t="s">
        <v>983</v>
      </c>
      <c r="D113" s="30" t="s">
        <v>61</v>
      </c>
      <c r="E113" s="38">
        <v>3</v>
      </c>
      <c r="F113" s="59"/>
      <c r="G113" s="60">
        <f t="shared" si="8"/>
        <v>0</v>
      </c>
      <c r="H113" s="45"/>
      <c r="I113" s="90"/>
    </row>
    <row r="114" spans="2:9" s="4" customFormat="1" ht="33.75" outlineLevel="5">
      <c r="B114" s="17" t="s">
        <v>984</v>
      </c>
      <c r="C114" s="25" t="s">
        <v>985</v>
      </c>
      <c r="D114" s="30" t="s">
        <v>61</v>
      </c>
      <c r="E114" s="38">
        <v>1</v>
      </c>
      <c r="F114" s="59"/>
      <c r="G114" s="60">
        <f t="shared" si="8"/>
        <v>0</v>
      </c>
      <c r="H114" s="45"/>
      <c r="I114" s="90"/>
    </row>
    <row r="115" spans="2:9" outlineLevel="1">
      <c r="B115" s="16" t="s">
        <v>27</v>
      </c>
      <c r="C115" s="28" t="s">
        <v>986</v>
      </c>
      <c r="D115" s="29"/>
      <c r="E115" s="37"/>
      <c r="F115" s="58"/>
      <c r="G115" s="58">
        <f>SUBTOTAL(9,G116:G186)</f>
        <v>0</v>
      </c>
      <c r="H115" s="44"/>
      <c r="I115" s="89"/>
    </row>
    <row r="116" spans="2:9" s="3" customFormat="1" ht="12" outlineLevel="2">
      <c r="B116" s="51" t="s">
        <v>987</v>
      </c>
      <c r="C116" s="52" t="s">
        <v>988</v>
      </c>
      <c r="D116" s="53"/>
      <c r="E116" s="54"/>
      <c r="F116" s="61"/>
      <c r="G116" s="62">
        <f>SUBTOTAL(9,G117:G117)</f>
        <v>0</v>
      </c>
      <c r="H116" s="55"/>
      <c r="I116" s="91"/>
    </row>
    <row r="117" spans="2:9" s="4" customFormat="1" ht="12" outlineLevel="5">
      <c r="B117" s="17" t="s">
        <v>989</v>
      </c>
      <c r="C117" s="25" t="s">
        <v>990</v>
      </c>
      <c r="D117" s="30" t="s">
        <v>323</v>
      </c>
      <c r="E117" s="38">
        <v>27</v>
      </c>
      <c r="F117" s="59"/>
      <c r="G117" s="60">
        <f>E117*F117</f>
        <v>0</v>
      </c>
      <c r="H117" s="45"/>
      <c r="I117" s="90"/>
    </row>
    <row r="118" spans="2:9" s="3" customFormat="1" ht="12" outlineLevel="2">
      <c r="B118" s="51" t="s">
        <v>991</v>
      </c>
      <c r="C118" s="52" t="s">
        <v>992</v>
      </c>
      <c r="D118" s="53"/>
      <c r="E118" s="54"/>
      <c r="F118" s="61"/>
      <c r="G118" s="62">
        <f>SUBTOTAL(9,G119:G131)</f>
        <v>0</v>
      </c>
      <c r="H118" s="55"/>
      <c r="I118" s="91"/>
    </row>
    <row r="119" spans="2:9" s="4" customFormat="1" ht="22.5" outlineLevel="5">
      <c r="B119" s="17" t="s">
        <v>993</v>
      </c>
      <c r="C119" s="25" t="s">
        <v>994</v>
      </c>
      <c r="D119" s="30" t="s">
        <v>39</v>
      </c>
      <c r="E119" s="38">
        <v>12.46</v>
      </c>
      <c r="F119" s="59"/>
      <c r="G119" s="60">
        <f t="shared" ref="G119:G131" si="9">E119*F119</f>
        <v>0</v>
      </c>
      <c r="H119" s="45"/>
      <c r="I119" s="90"/>
    </row>
    <row r="120" spans="2:9" s="4" customFormat="1" ht="22.5" outlineLevel="5">
      <c r="B120" s="17" t="s">
        <v>995</v>
      </c>
      <c r="C120" s="25" t="s">
        <v>996</v>
      </c>
      <c r="D120" s="30" t="s">
        <v>39</v>
      </c>
      <c r="E120" s="38">
        <v>15.39</v>
      </c>
      <c r="F120" s="59"/>
      <c r="G120" s="60">
        <f t="shared" si="9"/>
        <v>0</v>
      </c>
      <c r="H120" s="45"/>
      <c r="I120" s="90"/>
    </row>
    <row r="121" spans="2:9" s="4" customFormat="1" ht="22.5" outlineLevel="5">
      <c r="B121" s="17" t="s">
        <v>997</v>
      </c>
      <c r="C121" s="25" t="s">
        <v>998</v>
      </c>
      <c r="D121" s="30" t="s">
        <v>39</v>
      </c>
      <c r="E121" s="38">
        <v>43.71</v>
      </c>
      <c r="F121" s="59"/>
      <c r="G121" s="60">
        <f t="shared" si="9"/>
        <v>0</v>
      </c>
      <c r="H121" s="45"/>
      <c r="I121" s="90"/>
    </row>
    <row r="122" spans="2:9" s="4" customFormat="1" ht="22.5" outlineLevel="5">
      <c r="B122" s="17" t="s">
        <v>999</v>
      </c>
      <c r="C122" s="25" t="s">
        <v>1000</v>
      </c>
      <c r="D122" s="30" t="s">
        <v>39</v>
      </c>
      <c r="E122" s="38">
        <v>21</v>
      </c>
      <c r="F122" s="59"/>
      <c r="G122" s="60">
        <f t="shared" si="9"/>
        <v>0</v>
      </c>
      <c r="H122" s="45"/>
      <c r="I122" s="90"/>
    </row>
    <row r="123" spans="2:9" s="4" customFormat="1" ht="22.5" outlineLevel="5">
      <c r="B123" s="17" t="s">
        <v>1001</v>
      </c>
      <c r="C123" s="25" t="s">
        <v>1002</v>
      </c>
      <c r="D123" s="30" t="s">
        <v>39</v>
      </c>
      <c r="E123" s="38">
        <v>2.2000000000000002</v>
      </c>
      <c r="F123" s="59"/>
      <c r="G123" s="60">
        <f t="shared" si="9"/>
        <v>0</v>
      </c>
      <c r="H123" s="45"/>
      <c r="I123" s="90"/>
    </row>
    <row r="124" spans="2:9" s="4" customFormat="1" ht="22.5" outlineLevel="5">
      <c r="B124" s="17" t="s">
        <v>1003</v>
      </c>
      <c r="C124" s="25" t="s">
        <v>1004</v>
      </c>
      <c r="D124" s="30" t="s">
        <v>39</v>
      </c>
      <c r="E124" s="38">
        <v>64.72</v>
      </c>
      <c r="F124" s="59"/>
      <c r="G124" s="60">
        <f t="shared" si="9"/>
        <v>0</v>
      </c>
      <c r="H124" s="45"/>
      <c r="I124" s="90"/>
    </row>
    <row r="125" spans="2:9" s="4" customFormat="1" ht="22.5" outlineLevel="5">
      <c r="B125" s="17" t="s">
        <v>1005</v>
      </c>
      <c r="C125" s="25" t="s">
        <v>1006</v>
      </c>
      <c r="D125" s="30" t="s">
        <v>39</v>
      </c>
      <c r="E125" s="38">
        <v>54.18</v>
      </c>
      <c r="F125" s="59"/>
      <c r="G125" s="60">
        <f t="shared" si="9"/>
        <v>0</v>
      </c>
      <c r="H125" s="45"/>
      <c r="I125" s="90"/>
    </row>
    <row r="126" spans="2:9" s="4" customFormat="1" ht="22.5" outlineLevel="5">
      <c r="B126" s="17" t="s">
        <v>1007</v>
      </c>
      <c r="C126" s="25" t="s">
        <v>1008</v>
      </c>
      <c r="D126" s="30" t="s">
        <v>39</v>
      </c>
      <c r="E126" s="38">
        <v>4.8</v>
      </c>
      <c r="F126" s="59"/>
      <c r="G126" s="60">
        <f t="shared" si="9"/>
        <v>0</v>
      </c>
      <c r="H126" s="45"/>
      <c r="I126" s="90"/>
    </row>
    <row r="127" spans="2:9" s="4" customFormat="1" ht="22.5" outlineLevel="5">
      <c r="B127" s="17" t="s">
        <v>1009</v>
      </c>
      <c r="C127" s="25" t="s">
        <v>1010</v>
      </c>
      <c r="D127" s="30" t="s">
        <v>39</v>
      </c>
      <c r="E127" s="38">
        <v>30.52</v>
      </c>
      <c r="F127" s="59"/>
      <c r="G127" s="60">
        <f t="shared" si="9"/>
        <v>0</v>
      </c>
      <c r="H127" s="45"/>
      <c r="I127" s="90"/>
    </row>
    <row r="128" spans="2:9" s="4" customFormat="1" ht="12" outlineLevel="5">
      <c r="B128" s="17" t="s">
        <v>1011</v>
      </c>
      <c r="C128" s="25" t="s">
        <v>1012</v>
      </c>
      <c r="D128" s="30" t="s">
        <v>323</v>
      </c>
      <c r="E128" s="38">
        <v>21</v>
      </c>
      <c r="F128" s="59"/>
      <c r="G128" s="60">
        <f t="shared" si="9"/>
        <v>0</v>
      </c>
      <c r="H128" s="45"/>
      <c r="I128" s="90"/>
    </row>
    <row r="129" spans="2:9" s="4" customFormat="1" ht="12" outlineLevel="5">
      <c r="B129" s="17" t="s">
        <v>1013</v>
      </c>
      <c r="C129" s="25" t="s">
        <v>1014</v>
      </c>
      <c r="D129" s="30" t="s">
        <v>323</v>
      </c>
      <c r="E129" s="38">
        <v>18</v>
      </c>
      <c r="F129" s="59"/>
      <c r="G129" s="60">
        <f t="shared" si="9"/>
        <v>0</v>
      </c>
      <c r="H129" s="45"/>
      <c r="I129" s="90"/>
    </row>
    <row r="130" spans="2:9" s="4" customFormat="1" ht="12" outlineLevel="5">
      <c r="B130" s="17" t="s">
        <v>1015</v>
      </c>
      <c r="C130" s="25" t="s">
        <v>1016</v>
      </c>
      <c r="D130" s="30" t="s">
        <v>323</v>
      </c>
      <c r="E130" s="38">
        <v>107</v>
      </c>
      <c r="F130" s="59"/>
      <c r="G130" s="60">
        <f t="shared" si="9"/>
        <v>0</v>
      </c>
      <c r="H130" s="45"/>
      <c r="I130" s="90"/>
    </row>
    <row r="131" spans="2:9" s="4" customFormat="1" ht="12" outlineLevel="5">
      <c r="B131" s="17" t="s">
        <v>1017</v>
      </c>
      <c r="C131" s="25" t="s">
        <v>1018</v>
      </c>
      <c r="D131" s="30" t="s">
        <v>323</v>
      </c>
      <c r="E131" s="38">
        <v>2</v>
      </c>
      <c r="F131" s="59"/>
      <c r="G131" s="60">
        <f t="shared" si="9"/>
        <v>0</v>
      </c>
      <c r="H131" s="45"/>
      <c r="I131" s="90"/>
    </row>
    <row r="132" spans="2:9" s="3" customFormat="1" ht="12" outlineLevel="2">
      <c r="B132" s="51" t="s">
        <v>1019</v>
      </c>
      <c r="C132" s="52" t="s">
        <v>823</v>
      </c>
      <c r="D132" s="53"/>
      <c r="E132" s="54"/>
      <c r="F132" s="61"/>
      <c r="G132" s="62">
        <f>SUBTOTAL(9,G133:G135)</f>
        <v>0</v>
      </c>
      <c r="H132" s="55"/>
      <c r="I132" s="91"/>
    </row>
    <row r="133" spans="2:9" s="4" customFormat="1" ht="12" outlineLevel="5">
      <c r="B133" s="17" t="s">
        <v>1020</v>
      </c>
      <c r="C133" s="25" t="s">
        <v>1021</v>
      </c>
      <c r="D133" s="30" t="s">
        <v>39</v>
      </c>
      <c r="E133" s="38">
        <v>98.62</v>
      </c>
      <c r="F133" s="59"/>
      <c r="G133" s="60">
        <f>E133*F133</f>
        <v>0</v>
      </c>
      <c r="H133" s="45"/>
      <c r="I133" s="90"/>
    </row>
    <row r="134" spans="2:9" s="4" customFormat="1" ht="12" outlineLevel="5">
      <c r="B134" s="17" t="s">
        <v>1022</v>
      </c>
      <c r="C134" s="25" t="s">
        <v>1023</v>
      </c>
      <c r="D134" s="30" t="s">
        <v>39</v>
      </c>
      <c r="E134" s="38">
        <v>91.7</v>
      </c>
      <c r="F134" s="59"/>
      <c r="G134" s="60">
        <f>E134*F134</f>
        <v>0</v>
      </c>
      <c r="H134" s="45"/>
      <c r="I134" s="90"/>
    </row>
    <row r="135" spans="2:9" s="4" customFormat="1" ht="12" outlineLevel="5">
      <c r="B135" s="17" t="s">
        <v>1024</v>
      </c>
      <c r="C135" s="25" t="s">
        <v>1025</v>
      </c>
      <c r="D135" s="30" t="s">
        <v>39</v>
      </c>
      <c r="E135" s="38">
        <v>91.7</v>
      </c>
      <c r="F135" s="59"/>
      <c r="G135" s="60">
        <f>E135*F135</f>
        <v>0</v>
      </c>
      <c r="H135" s="45"/>
      <c r="I135" s="90"/>
    </row>
    <row r="136" spans="2:9" s="3" customFormat="1" ht="12" outlineLevel="2">
      <c r="B136" s="51" t="s">
        <v>1026</v>
      </c>
      <c r="C136" s="52" t="s">
        <v>1027</v>
      </c>
      <c r="D136" s="53"/>
      <c r="E136" s="54"/>
      <c r="F136" s="61"/>
      <c r="G136" s="62">
        <f>SUBTOTAL(9,G137:G180)</f>
        <v>0</v>
      </c>
      <c r="H136" s="55"/>
      <c r="I136" s="91"/>
    </row>
    <row r="137" spans="2:9" s="4" customFormat="1" ht="22.5" outlineLevel="5">
      <c r="B137" s="17" t="s">
        <v>1028</v>
      </c>
      <c r="C137" s="25" t="s">
        <v>1029</v>
      </c>
      <c r="D137" s="30" t="s">
        <v>61</v>
      </c>
      <c r="E137" s="38">
        <v>1</v>
      </c>
      <c r="F137" s="59"/>
      <c r="G137" s="60">
        <f t="shared" ref="G137:G180" si="10">E137*F137</f>
        <v>0</v>
      </c>
      <c r="H137" s="45"/>
      <c r="I137" s="90"/>
    </row>
    <row r="138" spans="2:9" s="4" customFormat="1" ht="22.5" outlineLevel="5">
      <c r="B138" s="17" t="s">
        <v>1030</v>
      </c>
      <c r="C138" s="25" t="s">
        <v>1031</v>
      </c>
      <c r="D138" s="30" t="s">
        <v>61</v>
      </c>
      <c r="E138" s="38">
        <v>1</v>
      </c>
      <c r="F138" s="59"/>
      <c r="G138" s="60">
        <f t="shared" si="10"/>
        <v>0</v>
      </c>
      <c r="H138" s="45"/>
      <c r="I138" s="90"/>
    </row>
    <row r="139" spans="2:9" s="4" customFormat="1" ht="22.5" outlineLevel="5">
      <c r="B139" s="17" t="s">
        <v>1032</v>
      </c>
      <c r="C139" s="25" t="s">
        <v>1033</v>
      </c>
      <c r="D139" s="30" t="s">
        <v>61</v>
      </c>
      <c r="E139" s="38">
        <v>1</v>
      </c>
      <c r="F139" s="59"/>
      <c r="G139" s="60">
        <f t="shared" si="10"/>
        <v>0</v>
      </c>
      <c r="H139" s="45"/>
      <c r="I139" s="90"/>
    </row>
    <row r="140" spans="2:9" s="4" customFormat="1" ht="22.5" outlineLevel="5">
      <c r="B140" s="17" t="s">
        <v>1034</v>
      </c>
      <c r="C140" s="25" t="s">
        <v>1035</v>
      </c>
      <c r="D140" s="30" t="s">
        <v>61</v>
      </c>
      <c r="E140" s="38">
        <v>1</v>
      </c>
      <c r="F140" s="59"/>
      <c r="G140" s="60">
        <f t="shared" si="10"/>
        <v>0</v>
      </c>
      <c r="H140" s="45"/>
      <c r="I140" s="90"/>
    </row>
    <row r="141" spans="2:9" s="4" customFormat="1" ht="22.5" outlineLevel="5">
      <c r="B141" s="17" t="s">
        <v>1036</v>
      </c>
      <c r="C141" s="25" t="s">
        <v>1037</v>
      </c>
      <c r="D141" s="30" t="s">
        <v>61</v>
      </c>
      <c r="E141" s="38">
        <v>1</v>
      </c>
      <c r="F141" s="59"/>
      <c r="G141" s="60">
        <f t="shared" si="10"/>
        <v>0</v>
      </c>
      <c r="H141" s="45"/>
      <c r="I141" s="90"/>
    </row>
    <row r="142" spans="2:9" s="4" customFormat="1" ht="22.5" outlineLevel="5">
      <c r="B142" s="17" t="s">
        <v>1038</v>
      </c>
      <c r="C142" s="25" t="s">
        <v>1039</v>
      </c>
      <c r="D142" s="30" t="s">
        <v>61</v>
      </c>
      <c r="E142" s="38">
        <v>4</v>
      </c>
      <c r="F142" s="59"/>
      <c r="G142" s="60">
        <f t="shared" si="10"/>
        <v>0</v>
      </c>
      <c r="H142" s="81"/>
      <c r="I142" s="92"/>
    </row>
    <row r="143" spans="2:9" s="4" customFormat="1" ht="12" outlineLevel="5">
      <c r="B143" s="17" t="s">
        <v>1040</v>
      </c>
      <c r="C143" s="25" t="s">
        <v>1041</v>
      </c>
      <c r="D143" s="30" t="s">
        <v>61</v>
      </c>
      <c r="E143" s="38">
        <v>2</v>
      </c>
      <c r="F143" s="59"/>
      <c r="G143" s="60">
        <f t="shared" si="10"/>
        <v>0</v>
      </c>
      <c r="H143" s="81"/>
      <c r="I143" s="90"/>
    </row>
    <row r="144" spans="2:9" s="4" customFormat="1" ht="12" outlineLevel="5">
      <c r="B144" s="17" t="s">
        <v>1042</v>
      </c>
      <c r="C144" s="25" t="s">
        <v>1043</v>
      </c>
      <c r="D144" s="30" t="s">
        <v>61</v>
      </c>
      <c r="E144" s="38">
        <v>15</v>
      </c>
      <c r="F144" s="59"/>
      <c r="G144" s="60">
        <f t="shared" si="10"/>
        <v>0</v>
      </c>
      <c r="H144" s="81"/>
      <c r="I144" s="92"/>
    </row>
    <row r="145" spans="2:9" s="4" customFormat="1" ht="12" outlineLevel="5">
      <c r="B145" s="17" t="s">
        <v>1044</v>
      </c>
      <c r="C145" s="25" t="s">
        <v>1045</v>
      </c>
      <c r="D145" s="30" t="s">
        <v>61</v>
      </c>
      <c r="E145" s="38">
        <v>17</v>
      </c>
      <c r="F145" s="59"/>
      <c r="G145" s="60">
        <f t="shared" si="10"/>
        <v>0</v>
      </c>
      <c r="H145" s="81"/>
      <c r="I145" s="92"/>
    </row>
    <row r="146" spans="2:9" s="4" customFormat="1" ht="12" outlineLevel="5">
      <c r="B146" s="17" t="s">
        <v>1046</v>
      </c>
      <c r="C146" s="25" t="s">
        <v>1047</v>
      </c>
      <c r="D146" s="30" t="s">
        <v>61</v>
      </c>
      <c r="E146" s="38">
        <v>2</v>
      </c>
      <c r="F146" s="59"/>
      <c r="G146" s="60">
        <f t="shared" si="10"/>
        <v>0</v>
      </c>
      <c r="H146" s="45"/>
      <c r="I146" s="90"/>
    </row>
    <row r="147" spans="2:9" s="4" customFormat="1" ht="12" outlineLevel="5">
      <c r="B147" s="17" t="s">
        <v>1048</v>
      </c>
      <c r="C147" s="25" t="s">
        <v>1049</v>
      </c>
      <c r="D147" s="30" t="s">
        <v>61</v>
      </c>
      <c r="E147" s="38">
        <v>4</v>
      </c>
      <c r="F147" s="59"/>
      <c r="G147" s="60">
        <f t="shared" si="10"/>
        <v>0</v>
      </c>
      <c r="H147" s="45"/>
      <c r="I147" s="90"/>
    </row>
    <row r="148" spans="2:9" s="4" customFormat="1" ht="12" outlineLevel="5">
      <c r="B148" s="17" t="s">
        <v>1050</v>
      </c>
      <c r="C148" s="25" t="s">
        <v>1051</v>
      </c>
      <c r="D148" s="30" t="s">
        <v>61</v>
      </c>
      <c r="E148" s="38">
        <v>1</v>
      </c>
      <c r="F148" s="59"/>
      <c r="G148" s="60">
        <f t="shared" si="10"/>
        <v>0</v>
      </c>
      <c r="H148" s="45"/>
      <c r="I148" s="90"/>
    </row>
    <row r="149" spans="2:9" s="4" customFormat="1" ht="12" outlineLevel="5">
      <c r="B149" s="17" t="s">
        <v>1052</v>
      </c>
      <c r="C149" s="25" t="s">
        <v>1053</v>
      </c>
      <c r="D149" s="30" t="s">
        <v>61</v>
      </c>
      <c r="E149" s="38">
        <v>6</v>
      </c>
      <c r="F149" s="59"/>
      <c r="G149" s="60">
        <f t="shared" si="10"/>
        <v>0</v>
      </c>
      <c r="H149" s="45"/>
      <c r="I149" s="90"/>
    </row>
    <row r="150" spans="2:9" s="4" customFormat="1" ht="12" outlineLevel="5">
      <c r="B150" s="17" t="s">
        <v>1054</v>
      </c>
      <c r="C150" s="25" t="s">
        <v>1055</v>
      </c>
      <c r="D150" s="30" t="s">
        <v>61</v>
      </c>
      <c r="E150" s="38">
        <v>4</v>
      </c>
      <c r="F150" s="59"/>
      <c r="G150" s="60">
        <f t="shared" si="10"/>
        <v>0</v>
      </c>
      <c r="H150" s="45"/>
      <c r="I150" s="90"/>
    </row>
    <row r="151" spans="2:9" s="4" customFormat="1" ht="12" outlineLevel="5">
      <c r="B151" s="17" t="s">
        <v>1056</v>
      </c>
      <c r="C151" s="25" t="s">
        <v>1057</v>
      </c>
      <c r="D151" s="30" t="s">
        <v>61</v>
      </c>
      <c r="E151" s="38">
        <v>11</v>
      </c>
      <c r="F151" s="59"/>
      <c r="G151" s="60">
        <f t="shared" si="10"/>
        <v>0</v>
      </c>
      <c r="H151" s="45"/>
      <c r="I151" s="90"/>
    </row>
    <row r="152" spans="2:9" s="4" customFormat="1" ht="12" outlineLevel="5">
      <c r="B152" s="17" t="s">
        <v>1058</v>
      </c>
      <c r="C152" s="25" t="s">
        <v>1059</v>
      </c>
      <c r="D152" s="30" t="s">
        <v>61</v>
      </c>
      <c r="E152" s="38">
        <v>4</v>
      </c>
      <c r="F152" s="59"/>
      <c r="G152" s="60">
        <f t="shared" si="10"/>
        <v>0</v>
      </c>
      <c r="H152" s="45"/>
      <c r="I152" s="90"/>
    </row>
    <row r="153" spans="2:9" s="4" customFormat="1" ht="12" outlineLevel="5">
      <c r="B153" s="17" t="s">
        <v>1060</v>
      </c>
      <c r="C153" s="25" t="s">
        <v>1061</v>
      </c>
      <c r="D153" s="30" t="s">
        <v>61</v>
      </c>
      <c r="E153" s="38">
        <v>6</v>
      </c>
      <c r="F153" s="59"/>
      <c r="G153" s="60">
        <f t="shared" si="10"/>
        <v>0</v>
      </c>
      <c r="H153" s="45"/>
      <c r="I153" s="90"/>
    </row>
    <row r="154" spans="2:9" s="4" customFormat="1" ht="12" outlineLevel="5">
      <c r="B154" s="17" t="s">
        <v>1062</v>
      </c>
      <c r="C154" s="25" t="s">
        <v>1063</v>
      </c>
      <c r="D154" s="30" t="s">
        <v>61</v>
      </c>
      <c r="E154" s="38">
        <v>1</v>
      </c>
      <c r="F154" s="59"/>
      <c r="G154" s="60">
        <f t="shared" si="10"/>
        <v>0</v>
      </c>
      <c r="H154" s="45"/>
      <c r="I154" s="90"/>
    </row>
    <row r="155" spans="2:9" s="4" customFormat="1" ht="12" outlineLevel="5">
      <c r="B155" s="17" t="s">
        <v>1064</v>
      </c>
      <c r="C155" s="25" t="s">
        <v>1065</v>
      </c>
      <c r="D155" s="30" t="s">
        <v>61</v>
      </c>
      <c r="E155" s="38">
        <v>2</v>
      </c>
      <c r="F155" s="59"/>
      <c r="G155" s="60">
        <f t="shared" si="10"/>
        <v>0</v>
      </c>
      <c r="H155" s="45"/>
      <c r="I155" s="90"/>
    </row>
    <row r="156" spans="2:9" s="4" customFormat="1" ht="33.75" outlineLevel="5">
      <c r="B156" s="17" t="s">
        <v>1066</v>
      </c>
      <c r="C156" s="25" t="s">
        <v>1067</v>
      </c>
      <c r="D156" s="30" t="s">
        <v>61</v>
      </c>
      <c r="E156" s="38">
        <v>10</v>
      </c>
      <c r="F156" s="59"/>
      <c r="G156" s="60">
        <f t="shared" si="10"/>
        <v>0</v>
      </c>
      <c r="H156" s="45"/>
      <c r="I156" s="90"/>
    </row>
    <row r="157" spans="2:9" s="4" customFormat="1" ht="33.75" outlineLevel="5">
      <c r="B157" s="17" t="s">
        <v>1068</v>
      </c>
      <c r="C157" s="25" t="s">
        <v>1069</v>
      </c>
      <c r="D157" s="30" t="s">
        <v>61</v>
      </c>
      <c r="E157" s="38">
        <v>1</v>
      </c>
      <c r="F157" s="59"/>
      <c r="G157" s="60">
        <f t="shared" si="10"/>
        <v>0</v>
      </c>
      <c r="H157" s="45"/>
      <c r="I157" s="90"/>
    </row>
    <row r="158" spans="2:9" s="4" customFormat="1" ht="33.75" outlineLevel="5">
      <c r="B158" s="17" t="s">
        <v>1070</v>
      </c>
      <c r="C158" s="25" t="s">
        <v>1071</v>
      </c>
      <c r="D158" s="30" t="s">
        <v>61</v>
      </c>
      <c r="E158" s="38">
        <v>2</v>
      </c>
      <c r="F158" s="59"/>
      <c r="G158" s="60">
        <f t="shared" si="10"/>
        <v>0</v>
      </c>
      <c r="H158" s="45"/>
      <c r="I158" s="90"/>
    </row>
    <row r="159" spans="2:9" s="4" customFormat="1" ht="33.75" outlineLevel="5">
      <c r="B159" s="17" t="s">
        <v>1072</v>
      </c>
      <c r="C159" s="25" t="s">
        <v>1073</v>
      </c>
      <c r="D159" s="30" t="s">
        <v>61</v>
      </c>
      <c r="E159" s="38">
        <v>2</v>
      </c>
      <c r="F159" s="59"/>
      <c r="G159" s="60">
        <f t="shared" si="10"/>
        <v>0</v>
      </c>
      <c r="H159" s="45"/>
      <c r="I159" s="90"/>
    </row>
    <row r="160" spans="2:9" s="4" customFormat="1" ht="33.75" outlineLevel="5">
      <c r="B160" s="17" t="s">
        <v>1074</v>
      </c>
      <c r="C160" s="25" t="s">
        <v>1075</v>
      </c>
      <c r="D160" s="30" t="s">
        <v>61</v>
      </c>
      <c r="E160" s="38">
        <v>2</v>
      </c>
      <c r="F160" s="59"/>
      <c r="G160" s="60">
        <f t="shared" si="10"/>
        <v>0</v>
      </c>
      <c r="H160" s="45"/>
      <c r="I160" s="90"/>
    </row>
    <row r="161" spans="2:9" s="4" customFormat="1" ht="33.75" outlineLevel="5">
      <c r="B161" s="17" t="s">
        <v>1076</v>
      </c>
      <c r="C161" s="25" t="s">
        <v>1077</v>
      </c>
      <c r="D161" s="30" t="s">
        <v>61</v>
      </c>
      <c r="E161" s="38">
        <v>3</v>
      </c>
      <c r="F161" s="59"/>
      <c r="G161" s="60">
        <f t="shared" si="10"/>
        <v>0</v>
      </c>
      <c r="H161" s="45"/>
      <c r="I161" s="90"/>
    </row>
    <row r="162" spans="2:9" s="4" customFormat="1" ht="33.75" outlineLevel="5">
      <c r="B162" s="17" t="s">
        <v>1078</v>
      </c>
      <c r="C162" s="25" t="s">
        <v>1079</v>
      </c>
      <c r="D162" s="30" t="s">
        <v>61</v>
      </c>
      <c r="E162" s="38">
        <v>3</v>
      </c>
      <c r="F162" s="59"/>
      <c r="G162" s="60">
        <f t="shared" si="10"/>
        <v>0</v>
      </c>
      <c r="H162" s="45"/>
      <c r="I162" s="90"/>
    </row>
    <row r="163" spans="2:9" s="4" customFormat="1" ht="33.75" outlineLevel="5">
      <c r="B163" s="17" t="s">
        <v>1080</v>
      </c>
      <c r="C163" s="25" t="s">
        <v>1081</v>
      </c>
      <c r="D163" s="30" t="s">
        <v>61</v>
      </c>
      <c r="E163" s="38">
        <v>1</v>
      </c>
      <c r="F163" s="59"/>
      <c r="G163" s="60">
        <f t="shared" si="10"/>
        <v>0</v>
      </c>
      <c r="H163" s="45"/>
      <c r="I163" s="90"/>
    </row>
    <row r="164" spans="2:9" s="4" customFormat="1" ht="33.75" outlineLevel="5">
      <c r="B164" s="17" t="s">
        <v>1082</v>
      </c>
      <c r="C164" s="25" t="s">
        <v>1083</v>
      </c>
      <c r="D164" s="30" t="s">
        <v>61</v>
      </c>
      <c r="E164" s="38">
        <v>13</v>
      </c>
      <c r="F164" s="59"/>
      <c r="G164" s="60">
        <f t="shared" si="10"/>
        <v>0</v>
      </c>
      <c r="H164" s="45"/>
      <c r="I164" s="90"/>
    </row>
    <row r="165" spans="2:9" s="4" customFormat="1" ht="33.75" outlineLevel="5">
      <c r="B165" s="17" t="s">
        <v>1084</v>
      </c>
      <c r="C165" s="25" t="s">
        <v>1085</v>
      </c>
      <c r="D165" s="30" t="s">
        <v>61</v>
      </c>
      <c r="E165" s="38">
        <v>5</v>
      </c>
      <c r="F165" s="59"/>
      <c r="G165" s="60">
        <f t="shared" si="10"/>
        <v>0</v>
      </c>
      <c r="H165" s="45"/>
      <c r="I165" s="90"/>
    </row>
    <row r="166" spans="2:9" s="4" customFormat="1" ht="33.75" outlineLevel="5">
      <c r="B166" s="17" t="s">
        <v>1086</v>
      </c>
      <c r="C166" s="25" t="s">
        <v>1087</v>
      </c>
      <c r="D166" s="30" t="s">
        <v>61</v>
      </c>
      <c r="E166" s="38">
        <v>4</v>
      </c>
      <c r="F166" s="59"/>
      <c r="G166" s="60">
        <f t="shared" si="10"/>
        <v>0</v>
      </c>
      <c r="H166" s="45"/>
      <c r="I166" s="90"/>
    </row>
    <row r="167" spans="2:9" s="4" customFormat="1" ht="33.75" outlineLevel="5">
      <c r="B167" s="17" t="s">
        <v>1088</v>
      </c>
      <c r="C167" s="25" t="s">
        <v>1089</v>
      </c>
      <c r="D167" s="30" t="s">
        <v>61</v>
      </c>
      <c r="E167" s="38">
        <v>17</v>
      </c>
      <c r="F167" s="59"/>
      <c r="G167" s="60">
        <f t="shared" si="10"/>
        <v>0</v>
      </c>
      <c r="H167" s="45"/>
      <c r="I167" s="90"/>
    </row>
    <row r="168" spans="2:9" s="4" customFormat="1" ht="33.75" outlineLevel="5">
      <c r="B168" s="17" t="s">
        <v>1090</v>
      </c>
      <c r="C168" s="25" t="s">
        <v>1091</v>
      </c>
      <c r="D168" s="30" t="s">
        <v>61</v>
      </c>
      <c r="E168" s="38">
        <v>11</v>
      </c>
      <c r="F168" s="59"/>
      <c r="G168" s="60">
        <f t="shared" si="10"/>
        <v>0</v>
      </c>
      <c r="H168" s="45"/>
      <c r="I168" s="90"/>
    </row>
    <row r="169" spans="2:9" s="4" customFormat="1" ht="33.75" outlineLevel="5">
      <c r="B169" s="17" t="s">
        <v>1092</v>
      </c>
      <c r="C169" s="25" t="s">
        <v>1093</v>
      </c>
      <c r="D169" s="30" t="s">
        <v>61</v>
      </c>
      <c r="E169" s="38">
        <v>5</v>
      </c>
      <c r="F169" s="59"/>
      <c r="G169" s="60">
        <f t="shared" si="10"/>
        <v>0</v>
      </c>
      <c r="H169" s="45"/>
      <c r="I169" s="90"/>
    </row>
    <row r="170" spans="2:9" s="4" customFormat="1" ht="33.75" outlineLevel="5">
      <c r="B170" s="17" t="s">
        <v>1094</v>
      </c>
      <c r="C170" s="25" t="s">
        <v>1095</v>
      </c>
      <c r="D170" s="30" t="s">
        <v>61</v>
      </c>
      <c r="E170" s="38">
        <v>1</v>
      </c>
      <c r="F170" s="59"/>
      <c r="G170" s="60">
        <f t="shared" si="10"/>
        <v>0</v>
      </c>
      <c r="H170" s="45"/>
      <c r="I170" s="90"/>
    </row>
    <row r="171" spans="2:9" s="4" customFormat="1" ht="33.75" outlineLevel="5">
      <c r="B171" s="17" t="s">
        <v>1096</v>
      </c>
      <c r="C171" s="25" t="s">
        <v>1097</v>
      </c>
      <c r="D171" s="30" t="s">
        <v>61</v>
      </c>
      <c r="E171" s="38">
        <v>1</v>
      </c>
      <c r="F171" s="59"/>
      <c r="G171" s="60">
        <f t="shared" si="10"/>
        <v>0</v>
      </c>
      <c r="H171" s="45"/>
      <c r="I171" s="90"/>
    </row>
    <row r="172" spans="2:9" s="4" customFormat="1" ht="33.75" outlineLevel="5">
      <c r="B172" s="17" t="s">
        <v>1098</v>
      </c>
      <c r="C172" s="25" t="s">
        <v>1099</v>
      </c>
      <c r="D172" s="30" t="s">
        <v>61</v>
      </c>
      <c r="E172" s="38">
        <v>6</v>
      </c>
      <c r="F172" s="59"/>
      <c r="G172" s="60">
        <f t="shared" si="10"/>
        <v>0</v>
      </c>
      <c r="H172" s="45"/>
      <c r="I172" s="90"/>
    </row>
    <row r="173" spans="2:9" s="4" customFormat="1" ht="33.75" outlineLevel="5">
      <c r="B173" s="17" t="s">
        <v>1100</v>
      </c>
      <c r="C173" s="25" t="s">
        <v>1101</v>
      </c>
      <c r="D173" s="30" t="s">
        <v>61</v>
      </c>
      <c r="E173" s="38">
        <v>2</v>
      </c>
      <c r="F173" s="59"/>
      <c r="G173" s="60">
        <f t="shared" si="10"/>
        <v>0</v>
      </c>
      <c r="H173" s="45"/>
      <c r="I173" s="90"/>
    </row>
    <row r="174" spans="2:9" s="4" customFormat="1" ht="12" outlineLevel="5">
      <c r="B174" s="17" t="s">
        <v>1102</v>
      </c>
      <c r="C174" s="25" t="s">
        <v>1103</v>
      </c>
      <c r="D174" s="30" t="s">
        <v>61</v>
      </c>
      <c r="E174" s="38">
        <v>1</v>
      </c>
      <c r="F174" s="59"/>
      <c r="G174" s="60">
        <f t="shared" si="10"/>
        <v>0</v>
      </c>
      <c r="H174" s="45"/>
      <c r="I174" s="90"/>
    </row>
    <row r="175" spans="2:9" s="4" customFormat="1" ht="12" outlineLevel="5">
      <c r="B175" s="17" t="s">
        <v>1104</v>
      </c>
      <c r="C175" s="25" t="s">
        <v>1105</v>
      </c>
      <c r="D175" s="30" t="s">
        <v>61</v>
      </c>
      <c r="E175" s="38">
        <v>1</v>
      </c>
      <c r="F175" s="59"/>
      <c r="G175" s="60">
        <f t="shared" si="10"/>
        <v>0</v>
      </c>
      <c r="H175" s="45"/>
      <c r="I175" s="90"/>
    </row>
    <row r="176" spans="2:9" s="4" customFormat="1" ht="12" outlineLevel="5">
      <c r="B176" s="17" t="s">
        <v>1106</v>
      </c>
      <c r="C176" s="25" t="s">
        <v>1107</v>
      </c>
      <c r="D176" s="30" t="s">
        <v>61</v>
      </c>
      <c r="E176" s="38">
        <v>1</v>
      </c>
      <c r="F176" s="59"/>
      <c r="G176" s="60">
        <f t="shared" si="10"/>
        <v>0</v>
      </c>
      <c r="H176" s="81"/>
      <c r="I176" s="92"/>
    </row>
    <row r="177" spans="1:9" s="4" customFormat="1" ht="12" outlineLevel="5">
      <c r="B177" s="17" t="s">
        <v>1108</v>
      </c>
      <c r="C177" s="25" t="s">
        <v>1109</v>
      </c>
      <c r="D177" s="30" t="s">
        <v>61</v>
      </c>
      <c r="E177" s="38">
        <v>1</v>
      </c>
      <c r="F177" s="59"/>
      <c r="G177" s="60">
        <f t="shared" si="10"/>
        <v>0</v>
      </c>
      <c r="H177" s="45"/>
      <c r="I177" s="90"/>
    </row>
    <row r="178" spans="1:9" s="4" customFormat="1" ht="12" outlineLevel="5">
      <c r="B178" s="17" t="s">
        <v>1110</v>
      </c>
      <c r="C178" s="25" t="s">
        <v>1111</v>
      </c>
      <c r="D178" s="30" t="s">
        <v>61</v>
      </c>
      <c r="E178" s="38">
        <v>1</v>
      </c>
      <c r="F178" s="59"/>
      <c r="G178" s="60">
        <f t="shared" si="10"/>
        <v>0</v>
      </c>
      <c r="H178" s="45"/>
      <c r="I178" s="90"/>
    </row>
    <row r="179" spans="1:9" s="4" customFormat="1" ht="12" outlineLevel="5">
      <c r="B179" s="17" t="s">
        <v>1112</v>
      </c>
      <c r="C179" s="25" t="s">
        <v>1113</v>
      </c>
      <c r="D179" s="30" t="s">
        <v>61</v>
      </c>
      <c r="E179" s="38">
        <v>1</v>
      </c>
      <c r="F179" s="59"/>
      <c r="G179" s="60">
        <f t="shared" si="10"/>
        <v>0</v>
      </c>
      <c r="H179" s="45"/>
      <c r="I179" s="90"/>
    </row>
    <row r="180" spans="1:9" s="4" customFormat="1" ht="12" outlineLevel="5">
      <c r="B180" s="17" t="s">
        <v>1114</v>
      </c>
      <c r="C180" s="25" t="s">
        <v>1115</v>
      </c>
      <c r="D180" s="30" t="s">
        <v>61</v>
      </c>
      <c r="E180" s="38">
        <v>4</v>
      </c>
      <c r="F180" s="59"/>
      <c r="G180" s="60">
        <f t="shared" si="10"/>
        <v>0</v>
      </c>
      <c r="H180" s="45"/>
      <c r="I180" s="93"/>
    </row>
    <row r="181" spans="1:9" s="3" customFormat="1" ht="12" outlineLevel="2">
      <c r="B181" s="51" t="s">
        <v>1116</v>
      </c>
      <c r="C181" s="52" t="s">
        <v>1117</v>
      </c>
      <c r="D181" s="53"/>
      <c r="E181" s="54"/>
      <c r="F181" s="61"/>
      <c r="G181" s="62">
        <f>SUBTOTAL(9,G182:G182)</f>
        <v>0</v>
      </c>
      <c r="H181" s="55"/>
      <c r="I181" s="91"/>
    </row>
    <row r="182" spans="1:9" s="4" customFormat="1" ht="45" outlineLevel="5">
      <c r="B182" s="17" t="s">
        <v>1118</v>
      </c>
      <c r="C182" s="25" t="s">
        <v>1119</v>
      </c>
      <c r="D182" s="30" t="s">
        <v>61</v>
      </c>
      <c r="E182" s="38">
        <v>1</v>
      </c>
      <c r="F182" s="59"/>
      <c r="G182" s="60">
        <f>E182*F182</f>
        <v>0</v>
      </c>
      <c r="H182" s="81"/>
      <c r="I182" s="92"/>
    </row>
    <row r="183" spans="1:9" s="3" customFormat="1" ht="12" outlineLevel="2">
      <c r="B183" s="51" t="s">
        <v>1120</v>
      </c>
      <c r="C183" s="52" t="s">
        <v>1121</v>
      </c>
      <c r="D183" s="53"/>
      <c r="E183" s="54"/>
      <c r="F183" s="61"/>
      <c r="G183" s="62">
        <f>SUBTOTAL(9,G184:G186)</f>
        <v>0</v>
      </c>
      <c r="H183" s="55"/>
      <c r="I183" s="91"/>
    </row>
    <row r="184" spans="1:9" s="4" customFormat="1" ht="12" outlineLevel="5">
      <c r="B184" s="17" t="s">
        <v>1122</v>
      </c>
      <c r="C184" s="25" t="s">
        <v>1123</v>
      </c>
      <c r="D184" s="30" t="s">
        <v>320</v>
      </c>
      <c r="E184" s="38">
        <v>1</v>
      </c>
      <c r="F184" s="59"/>
      <c r="G184" s="60">
        <f>E184*F184</f>
        <v>0</v>
      </c>
      <c r="H184" s="45"/>
      <c r="I184" s="90"/>
    </row>
    <row r="185" spans="1:9" s="4" customFormat="1" ht="12" outlineLevel="5">
      <c r="B185" s="17" t="s">
        <v>1124</v>
      </c>
      <c r="C185" s="25" t="s">
        <v>1125</v>
      </c>
      <c r="D185" s="30" t="s">
        <v>449</v>
      </c>
      <c r="E185" s="38">
        <v>95</v>
      </c>
      <c r="F185" s="59"/>
      <c r="G185" s="60">
        <f>E185*F185</f>
        <v>0</v>
      </c>
      <c r="H185" s="45"/>
      <c r="I185" s="90"/>
    </row>
    <row r="186" spans="1:9" s="4" customFormat="1" ht="12" outlineLevel="5">
      <c r="B186" s="17" t="s">
        <v>1126</v>
      </c>
      <c r="C186" s="25" t="s">
        <v>1127</v>
      </c>
      <c r="D186" s="30" t="s">
        <v>449</v>
      </c>
      <c r="E186" s="38">
        <v>1</v>
      </c>
      <c r="F186" s="59"/>
      <c r="G186" s="60">
        <f>E186*F186</f>
        <v>0</v>
      </c>
      <c r="H186" s="45"/>
      <c r="I186" s="90"/>
    </row>
    <row r="187" spans="1:9">
      <c r="B187" s="18"/>
      <c r="C187" s="33"/>
      <c r="D187" s="34"/>
      <c r="E187" s="40"/>
      <c r="F187" s="42"/>
      <c r="G187" s="42"/>
      <c r="H187" s="47"/>
    </row>
    <row r="188" spans="1:9">
      <c r="B188" s="67"/>
      <c r="C188" s="68" t="s">
        <v>444</v>
      </c>
      <c r="D188" s="69"/>
      <c r="E188" s="70"/>
      <c r="F188" s="71"/>
      <c r="G188" s="71">
        <f>SUBTOTAL(9,G5:G187)</f>
        <v>0</v>
      </c>
      <c r="H188" s="72"/>
      <c r="I188" s="88"/>
    </row>
    <row r="189" spans="1:9">
      <c r="B189" s="19"/>
      <c r="C189" s="7"/>
      <c r="D189" s="8"/>
      <c r="E189" s="9"/>
      <c r="F189" s="9"/>
      <c r="G189" s="9"/>
    </row>
    <row r="190" spans="1:9" s="2" customFormat="1">
      <c r="A190" s="1"/>
      <c r="B190" s="19"/>
      <c r="C190" s="7"/>
      <c r="D190" s="8"/>
      <c r="E190" s="9"/>
      <c r="F190" s="9"/>
      <c r="G190" s="9"/>
      <c r="I190" s="87"/>
    </row>
    <row r="191" spans="1:9" s="2" customFormat="1">
      <c r="A191" s="1"/>
      <c r="B191" s="19"/>
      <c r="C191" s="7"/>
      <c r="D191" s="8"/>
      <c r="E191" s="9"/>
      <c r="F191" s="9"/>
      <c r="G191" s="9"/>
      <c r="I191" s="87"/>
    </row>
    <row r="192" spans="1:9" s="2" customFormat="1">
      <c r="A192" s="1"/>
      <c r="B192" s="19"/>
      <c r="C192" s="7"/>
      <c r="D192" s="8"/>
      <c r="E192" s="9"/>
      <c r="F192" s="9"/>
      <c r="G192" s="9"/>
      <c r="I192" s="87"/>
    </row>
    <row r="193" spans="1:9" s="2" customFormat="1">
      <c r="A193" s="1"/>
      <c r="B193" s="19"/>
      <c r="C193" s="7"/>
      <c r="D193" s="8"/>
      <c r="E193" s="9"/>
      <c r="F193" s="9"/>
      <c r="G193" s="9"/>
      <c r="I193" s="87"/>
    </row>
  </sheetData>
  <autoFilter ref="B2:H4" xr:uid="{00000000-0009-0000-0000-000004000000}"/>
  <dataConsolidate link="1"/>
  <mergeCells count="1">
    <mergeCell ref="B1:H1"/>
  </mergeCells>
  <printOptions horizontalCentered="1"/>
  <pageMargins left="0.19685039370078741" right="0.19685039370078741" top="0.78740157480314965" bottom="0.39370078740157483" header="0.39370078740157483" footer="0.19685039370078741"/>
  <pageSetup paperSize="9" scale="98" firstPageNumber="0" fitToHeight="0" orientation="landscape" r:id="rId1"/>
  <headerFooter alignWithMargins="0">
    <oddFooter>&amp;F&amp;RStrona &amp;P</oddFooter>
  </headerFooter>
  <rowBreaks count="4" manualBreakCount="4">
    <brk id="70" min="1" max="7" man="1"/>
    <brk id="90" min="1" max="7" man="1"/>
    <brk id="113" min="1" max="7" man="1"/>
    <brk id="180" min="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97BC-2994-4878-A513-9F8ABA563197}">
  <sheetPr>
    <pageSetUpPr fitToPage="1"/>
  </sheetPr>
  <dimension ref="A1:I34"/>
  <sheetViews>
    <sheetView tabSelected="1" view="pageBreakPreview" zoomScaleNormal="100" zoomScaleSheetLayoutView="100" workbookViewId="0">
      <selection activeCell="D10" sqref="D10"/>
    </sheetView>
  </sheetViews>
  <sheetFormatPr defaultRowHeight="13.5" outlineLevelRow="5"/>
  <cols>
    <col min="1" max="1" width="0.875" style="1" customWidth="1"/>
    <col min="2" max="3" width="9" style="162"/>
    <col min="4" max="4" width="57.625" style="5" customWidth="1"/>
    <col min="5" max="5" width="5.5" style="2" bestFit="1" customWidth="1"/>
    <col min="6" max="6" width="11" style="6" bestFit="1" customWidth="1"/>
    <col min="7" max="7" width="12.5" style="6" bestFit="1" customWidth="1"/>
    <col min="8" max="8" width="10.75" style="6" customWidth="1"/>
    <col min="9" max="9" width="27.625" style="2" customWidth="1"/>
    <col min="10" max="16384" width="9" style="1"/>
  </cols>
  <sheetData>
    <row r="1" spans="2:9" ht="42" customHeight="1">
      <c r="B1" s="172" t="s">
        <v>1240</v>
      </c>
      <c r="C1" s="173"/>
      <c r="D1" s="170"/>
      <c r="E1" s="170"/>
      <c r="F1" s="170"/>
      <c r="G1" s="170"/>
      <c r="H1" s="170"/>
      <c r="I1" s="171"/>
    </row>
    <row r="2" spans="2:9" ht="13.5" customHeight="1">
      <c r="B2" s="118" t="s">
        <v>0</v>
      </c>
      <c r="C2" s="119"/>
      <c r="D2" s="120" t="s">
        <v>28</v>
      </c>
      <c r="E2" s="120" t="s">
        <v>29</v>
      </c>
      <c r="F2" s="121" t="s">
        <v>30</v>
      </c>
      <c r="G2" s="121" t="s">
        <v>31</v>
      </c>
      <c r="H2" s="121" t="s">
        <v>1</v>
      </c>
      <c r="I2" s="122" t="s">
        <v>2</v>
      </c>
    </row>
    <row r="3" spans="2:9">
      <c r="B3" s="123"/>
      <c r="C3" s="124"/>
      <c r="D3" s="125"/>
      <c r="E3" s="125"/>
      <c r="F3" s="126"/>
      <c r="G3" s="127"/>
      <c r="H3" s="127"/>
      <c r="I3" s="128"/>
    </row>
    <row r="4" spans="2:9" ht="15" customHeight="1">
      <c r="B4" s="129">
        <v>4</v>
      </c>
      <c r="C4" s="174" t="s">
        <v>1169</v>
      </c>
      <c r="D4" s="175"/>
      <c r="E4" s="130"/>
      <c r="F4" s="131"/>
      <c r="G4" s="132"/>
      <c r="H4" s="132">
        <f>SUBTOTAL(9,H5:H28)</f>
        <v>0</v>
      </c>
      <c r="I4" s="133"/>
    </row>
    <row r="5" spans="2:9" ht="15" customHeight="1">
      <c r="B5" s="134" t="s">
        <v>1148</v>
      </c>
      <c r="C5" s="176" t="s">
        <v>33</v>
      </c>
      <c r="D5" s="177"/>
      <c r="E5" s="135"/>
      <c r="F5" s="136"/>
      <c r="G5" s="137"/>
      <c r="H5" s="137">
        <f>SUBTOTAL(9,H6:H27)</f>
        <v>0</v>
      </c>
      <c r="I5" s="138"/>
    </row>
    <row r="6" spans="2:9" ht="15" customHeight="1" outlineLevel="1">
      <c r="B6" s="139" t="s">
        <v>1193</v>
      </c>
      <c r="C6" s="178" t="s">
        <v>1194</v>
      </c>
      <c r="D6" s="179"/>
      <c r="E6" s="140"/>
      <c r="F6" s="141"/>
      <c r="G6" s="142"/>
      <c r="H6" s="142">
        <f>SUBTOTAL(9,H7:H27)</f>
        <v>0</v>
      </c>
      <c r="I6" s="143"/>
    </row>
    <row r="7" spans="2:9" s="152" customFormat="1" ht="153" outlineLevel="5">
      <c r="B7" s="144" t="s">
        <v>1195</v>
      </c>
      <c r="C7" s="145" t="s">
        <v>1196</v>
      </c>
      <c r="D7" s="146" t="s">
        <v>1197</v>
      </c>
      <c r="E7" s="147" t="s">
        <v>61</v>
      </c>
      <c r="F7" s="148">
        <v>36</v>
      </c>
      <c r="G7" s="149"/>
      <c r="H7" s="150">
        <f t="shared" ref="H7:H12" si="0">F7*G7</f>
        <v>0</v>
      </c>
      <c r="I7" s="151" t="s">
        <v>1259</v>
      </c>
    </row>
    <row r="8" spans="2:9" s="152" customFormat="1" outlineLevel="5">
      <c r="B8" s="144" t="s">
        <v>1198</v>
      </c>
      <c r="C8" s="145" t="s">
        <v>1241</v>
      </c>
      <c r="D8" s="153" t="s">
        <v>1251</v>
      </c>
      <c r="E8" s="147" t="s">
        <v>61</v>
      </c>
      <c r="F8" s="148">
        <v>1</v>
      </c>
      <c r="G8" s="149"/>
      <c r="H8" s="150">
        <f t="shared" si="0"/>
        <v>0</v>
      </c>
      <c r="I8" s="151"/>
    </row>
    <row r="9" spans="2:9" s="152" customFormat="1" outlineLevel="5">
      <c r="B9" s="144" t="s">
        <v>1199</v>
      </c>
      <c r="C9" s="145" t="s">
        <v>1242</v>
      </c>
      <c r="D9" s="153" t="s">
        <v>1251</v>
      </c>
      <c r="E9" s="147" t="s">
        <v>61</v>
      </c>
      <c r="F9" s="148">
        <v>1</v>
      </c>
      <c r="G9" s="149"/>
      <c r="H9" s="150">
        <f t="shared" si="0"/>
        <v>0</v>
      </c>
      <c r="I9" s="151"/>
    </row>
    <row r="10" spans="2:9" s="152" customFormat="1" outlineLevel="5">
      <c r="B10" s="144" t="s">
        <v>1200</v>
      </c>
      <c r="C10" s="145" t="s">
        <v>1201</v>
      </c>
      <c r="D10" s="153" t="s">
        <v>1202</v>
      </c>
      <c r="E10" s="147" t="s">
        <v>61</v>
      </c>
      <c r="F10" s="148">
        <v>4</v>
      </c>
      <c r="G10" s="149"/>
      <c r="H10" s="150">
        <f t="shared" si="0"/>
        <v>0</v>
      </c>
      <c r="I10" s="151"/>
    </row>
    <row r="11" spans="2:9" s="152" customFormat="1" outlineLevel="5">
      <c r="B11" s="144" t="s">
        <v>1203</v>
      </c>
      <c r="C11" s="145" t="s">
        <v>1243</v>
      </c>
      <c r="D11" s="153" t="s">
        <v>1252</v>
      </c>
      <c r="E11" s="147" t="s">
        <v>61</v>
      </c>
      <c r="F11" s="148">
        <v>1</v>
      </c>
      <c r="G11" s="149"/>
      <c r="H11" s="150">
        <f t="shared" si="0"/>
        <v>0</v>
      </c>
      <c r="I11" s="151"/>
    </row>
    <row r="12" spans="2:9" s="152" customFormat="1" ht="38.25" outlineLevel="5">
      <c r="B12" s="144" t="s">
        <v>1205</v>
      </c>
      <c r="C12" s="145" t="s">
        <v>1204</v>
      </c>
      <c r="D12" s="153" t="s">
        <v>1206</v>
      </c>
      <c r="E12" s="147" t="s">
        <v>61</v>
      </c>
      <c r="F12" s="148">
        <v>3</v>
      </c>
      <c r="G12" s="149"/>
      <c r="H12" s="150">
        <f t="shared" si="0"/>
        <v>0</v>
      </c>
      <c r="I12" s="151" t="s">
        <v>1260</v>
      </c>
    </row>
    <row r="13" spans="2:9" s="152" customFormat="1" outlineLevel="5">
      <c r="B13" s="144" t="s">
        <v>1207</v>
      </c>
      <c r="C13" s="145" t="s">
        <v>1244</v>
      </c>
      <c r="D13" s="153" t="s">
        <v>1253</v>
      </c>
      <c r="E13" s="147" t="s">
        <v>61</v>
      </c>
      <c r="F13" s="148">
        <v>9</v>
      </c>
      <c r="G13" s="149"/>
      <c r="H13" s="150">
        <f>F13*G13</f>
        <v>0</v>
      </c>
      <c r="I13" s="151"/>
    </row>
    <row r="14" spans="2:9" s="152" customFormat="1" ht="25.5" outlineLevel="5">
      <c r="B14" s="144" t="s">
        <v>1208</v>
      </c>
      <c r="C14" s="145" t="s">
        <v>1214</v>
      </c>
      <c r="D14" s="153" t="s">
        <v>1215</v>
      </c>
      <c r="E14" s="147" t="s">
        <v>61</v>
      </c>
      <c r="F14" s="148">
        <v>36</v>
      </c>
      <c r="G14" s="149"/>
      <c r="H14" s="150">
        <f t="shared" ref="H14:H27" si="1">F14*G14</f>
        <v>0</v>
      </c>
      <c r="I14" s="151" t="s">
        <v>1261</v>
      </c>
    </row>
    <row r="15" spans="2:9" s="152" customFormat="1" outlineLevel="5">
      <c r="B15" s="144" t="s">
        <v>1209</v>
      </c>
      <c r="C15" s="145" t="s">
        <v>1218</v>
      </c>
      <c r="D15" s="153" t="s">
        <v>1219</v>
      </c>
      <c r="E15" s="147" t="s">
        <v>61</v>
      </c>
      <c r="F15" s="148">
        <v>33</v>
      </c>
      <c r="G15" s="149"/>
      <c r="H15" s="150">
        <f t="shared" si="1"/>
        <v>0</v>
      </c>
      <c r="I15" s="151"/>
    </row>
    <row r="16" spans="2:9" s="152" customFormat="1" outlineLevel="5">
      <c r="B16" s="144" t="s">
        <v>1210</v>
      </c>
      <c r="C16" s="145" t="s">
        <v>1226</v>
      </c>
      <c r="D16" s="153" t="s">
        <v>1227</v>
      </c>
      <c r="E16" s="147" t="s">
        <v>61</v>
      </c>
      <c r="F16" s="148">
        <v>11</v>
      </c>
      <c r="G16" s="149"/>
      <c r="H16" s="150">
        <f t="shared" si="1"/>
        <v>0</v>
      </c>
      <c r="I16" s="151"/>
    </row>
    <row r="17" spans="1:9" s="152" customFormat="1" outlineLevel="5">
      <c r="B17" s="144" t="s">
        <v>1211</v>
      </c>
      <c r="C17" s="145" t="s">
        <v>1245</v>
      </c>
      <c r="D17" s="153" t="s">
        <v>1254</v>
      </c>
      <c r="E17" s="147" t="s">
        <v>61</v>
      </c>
      <c r="F17" s="148">
        <v>1</v>
      </c>
      <c r="G17" s="149"/>
      <c r="H17" s="150">
        <f t="shared" si="1"/>
        <v>0</v>
      </c>
      <c r="I17" s="151"/>
    </row>
    <row r="18" spans="1:9" s="152" customFormat="1" ht="25.5" outlineLevel="5">
      <c r="B18" s="144" t="s">
        <v>1212</v>
      </c>
      <c r="C18" s="145" t="s">
        <v>1228</v>
      </c>
      <c r="D18" s="153" t="s">
        <v>1229</v>
      </c>
      <c r="E18" s="147" t="s">
        <v>61</v>
      </c>
      <c r="F18" s="148">
        <v>36</v>
      </c>
      <c r="G18" s="149"/>
      <c r="H18" s="150">
        <f t="shared" si="1"/>
        <v>0</v>
      </c>
      <c r="I18" s="151" t="s">
        <v>1262</v>
      </c>
    </row>
    <row r="19" spans="1:9" s="152" customFormat="1" outlineLevel="5">
      <c r="B19" s="144" t="s">
        <v>1213</v>
      </c>
      <c r="C19" s="145" t="s">
        <v>1230</v>
      </c>
      <c r="D19" s="153" t="s">
        <v>1231</v>
      </c>
      <c r="E19" s="147" t="s">
        <v>61</v>
      </c>
      <c r="F19" s="148">
        <v>13</v>
      </c>
      <c r="G19" s="149"/>
      <c r="H19" s="150">
        <f t="shared" si="1"/>
        <v>0</v>
      </c>
      <c r="I19" s="151"/>
    </row>
    <row r="20" spans="1:9" s="152" customFormat="1" outlineLevel="5">
      <c r="B20" s="144" t="s">
        <v>1216</v>
      </c>
      <c r="C20" s="145" t="s">
        <v>1232</v>
      </c>
      <c r="D20" s="153" t="s">
        <v>1233</v>
      </c>
      <c r="E20" s="147" t="s">
        <v>61</v>
      </c>
      <c r="F20" s="148">
        <v>28</v>
      </c>
      <c r="G20" s="149"/>
      <c r="H20" s="150">
        <f t="shared" si="1"/>
        <v>0</v>
      </c>
      <c r="I20" s="151"/>
    </row>
    <row r="21" spans="1:9" s="152" customFormat="1" outlineLevel="5">
      <c r="B21" s="144" t="s">
        <v>1217</v>
      </c>
      <c r="C21" s="145" t="s">
        <v>1246</v>
      </c>
      <c r="D21" s="153" t="s">
        <v>1255</v>
      </c>
      <c r="E21" s="147" t="s">
        <v>61</v>
      </c>
      <c r="F21" s="148">
        <v>8</v>
      </c>
      <c r="G21" s="149"/>
      <c r="H21" s="150">
        <f t="shared" si="1"/>
        <v>0</v>
      </c>
      <c r="I21" s="151"/>
    </row>
    <row r="22" spans="1:9" s="152" customFormat="1" outlineLevel="5">
      <c r="B22" s="144" t="s">
        <v>1220</v>
      </c>
      <c r="C22" s="145" t="s">
        <v>1234</v>
      </c>
      <c r="D22" s="153" t="s">
        <v>1235</v>
      </c>
      <c r="E22" s="147" t="s">
        <v>61</v>
      </c>
      <c r="F22" s="148">
        <v>2</v>
      </c>
      <c r="G22" s="149"/>
      <c r="H22" s="150">
        <f t="shared" si="1"/>
        <v>0</v>
      </c>
      <c r="I22" s="151"/>
    </row>
    <row r="23" spans="1:9" s="152" customFormat="1" outlineLevel="5">
      <c r="B23" s="144" t="s">
        <v>1221</v>
      </c>
      <c r="C23" s="145" t="s">
        <v>1247</v>
      </c>
      <c r="D23" s="153" t="s">
        <v>1256</v>
      </c>
      <c r="E23" s="147" t="s">
        <v>61</v>
      </c>
      <c r="F23" s="148">
        <v>1</v>
      </c>
      <c r="G23" s="149"/>
      <c r="H23" s="150">
        <f t="shared" si="1"/>
        <v>0</v>
      </c>
      <c r="I23" s="151"/>
    </row>
    <row r="24" spans="1:9" s="152" customFormat="1" outlineLevel="5">
      <c r="B24" s="144" t="s">
        <v>1222</v>
      </c>
      <c r="C24" s="145" t="s">
        <v>1248</v>
      </c>
      <c r="D24" s="153" t="s">
        <v>1257</v>
      </c>
      <c r="E24" s="147" t="s">
        <v>61</v>
      </c>
      <c r="F24" s="148">
        <v>1</v>
      </c>
      <c r="G24" s="149"/>
      <c r="H24" s="150">
        <f t="shared" si="1"/>
        <v>0</v>
      </c>
      <c r="I24" s="151"/>
    </row>
    <row r="25" spans="1:9" s="152" customFormat="1" outlineLevel="5">
      <c r="B25" s="144" t="s">
        <v>1223</v>
      </c>
      <c r="C25" s="145" t="s">
        <v>1249</v>
      </c>
      <c r="D25" s="153" t="s">
        <v>1258</v>
      </c>
      <c r="E25" s="147" t="s">
        <v>61</v>
      </c>
      <c r="F25" s="148">
        <v>1</v>
      </c>
      <c r="G25" s="149"/>
      <c r="H25" s="150">
        <f t="shared" si="1"/>
        <v>0</v>
      </c>
      <c r="I25" s="151"/>
    </row>
    <row r="26" spans="1:9" s="152" customFormat="1" outlineLevel="5">
      <c r="B26" s="144" t="s">
        <v>1224</v>
      </c>
      <c r="C26" s="145" t="s">
        <v>1250</v>
      </c>
      <c r="D26" s="153" t="s">
        <v>1258</v>
      </c>
      <c r="E26" s="147" t="s">
        <v>61</v>
      </c>
      <c r="F26" s="148">
        <v>1</v>
      </c>
      <c r="G26" s="149"/>
      <c r="H26" s="150">
        <f t="shared" si="1"/>
        <v>0</v>
      </c>
      <c r="I26" s="151"/>
    </row>
    <row r="27" spans="1:9" s="152" customFormat="1" ht="25.5" outlineLevel="5">
      <c r="B27" s="144" t="s">
        <v>1225</v>
      </c>
      <c r="C27" s="145" t="s">
        <v>1236</v>
      </c>
      <c r="D27" s="153" t="s">
        <v>1237</v>
      </c>
      <c r="E27" s="147" t="s">
        <v>61</v>
      </c>
      <c r="F27" s="148">
        <v>2</v>
      </c>
      <c r="G27" s="149"/>
      <c r="H27" s="150">
        <f t="shared" si="1"/>
        <v>0</v>
      </c>
      <c r="I27" s="151"/>
    </row>
    <row r="28" spans="1:9">
      <c r="B28" s="154"/>
      <c r="C28" s="154"/>
      <c r="D28" s="155"/>
      <c r="E28" s="156"/>
      <c r="F28" s="157"/>
      <c r="G28" s="158"/>
      <c r="H28" s="158"/>
      <c r="I28" s="159"/>
    </row>
    <row r="29" spans="1:9" ht="15" customHeight="1">
      <c r="B29" s="129"/>
      <c r="C29" s="129"/>
      <c r="D29" s="160" t="s">
        <v>444</v>
      </c>
      <c r="E29" s="130"/>
      <c r="F29" s="131"/>
      <c r="G29" s="132"/>
      <c r="H29" s="132">
        <f>SUBTOTAL(9,H5:H28)</f>
        <v>0</v>
      </c>
      <c r="I29" s="133"/>
    </row>
    <row r="30" spans="1:9">
      <c r="B30" s="161"/>
      <c r="C30" s="161"/>
      <c r="D30" s="7"/>
      <c r="E30" s="8"/>
      <c r="F30" s="9"/>
      <c r="G30" s="9"/>
      <c r="H30" s="9"/>
    </row>
    <row r="31" spans="1:9" s="2" customFormat="1" ht="25.5" customHeight="1">
      <c r="A31" s="1"/>
      <c r="B31" s="161"/>
      <c r="C31" s="161"/>
      <c r="D31" s="7"/>
      <c r="E31" s="8"/>
      <c r="F31" s="9"/>
      <c r="G31" s="9"/>
      <c r="H31" s="9"/>
    </row>
    <row r="32" spans="1:9" s="2" customFormat="1">
      <c r="A32" s="1"/>
      <c r="B32" s="161"/>
      <c r="C32" s="161"/>
      <c r="D32" s="7"/>
      <c r="E32" s="8"/>
      <c r="F32" s="9"/>
      <c r="G32" s="9"/>
      <c r="H32" s="9"/>
    </row>
    <row r="33" spans="1:8" s="2" customFormat="1">
      <c r="A33" s="1"/>
      <c r="B33" s="161"/>
      <c r="C33" s="161"/>
      <c r="D33" s="7"/>
      <c r="E33" s="8"/>
      <c r="F33" s="9"/>
      <c r="G33" s="9"/>
      <c r="H33" s="9"/>
    </row>
    <row r="34" spans="1:8" s="2" customFormat="1">
      <c r="A34" s="1"/>
      <c r="B34" s="161"/>
      <c r="C34" s="161"/>
      <c r="D34" s="7"/>
      <c r="E34" s="8"/>
      <c r="F34" s="9"/>
      <c r="G34" s="9"/>
      <c r="H34" s="9"/>
    </row>
  </sheetData>
  <mergeCells count="4">
    <mergeCell ref="B1:I1"/>
    <mergeCell ref="C4:D4"/>
    <mergeCell ref="C5:D5"/>
    <mergeCell ref="C6:D6"/>
  </mergeCells>
  <pageMargins left="0.19685039370078741" right="0.19685039370078741" top="0.78740157480314965" bottom="0.39370078740157483" header="0.39370078740157483" footer="0.19685039370078741"/>
  <pageSetup paperSize="9" scale="92" fitToHeight="0" orientation="landscape" r:id="rId1"/>
  <headerFooter>
    <oddFooter>&amp;F&amp;RStrona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63025BFD500541897646ACBD68BFB1" ma:contentTypeVersion="24" ma:contentTypeDescription="Create a new document." ma:contentTypeScope="" ma:versionID="769d205ee1009e56886a3fff11cdd677">
  <xsd:schema xmlns:xsd="http://www.w3.org/2001/XMLSchema" xmlns:xs="http://www.w3.org/2001/XMLSchema" xmlns:p="http://schemas.microsoft.com/office/2006/metadata/properties" xmlns:ns1="http://schemas.microsoft.com/sharepoint/v3" xmlns:ns2="48592b5e-d362-4361-9db5-c09281806d43" xmlns:ns3="24550a59-2fbd-41fc-ac08-9fafcc83cbd5" targetNamespace="http://schemas.microsoft.com/office/2006/metadata/properties" ma:root="true" ma:fieldsID="5f83bc2e7e889f1a91adb9d35d495357" ns1:_="" ns2:_="" ns3:_="">
    <xsd:import namespace="http://schemas.microsoft.com/sharepoint/v3"/>
    <xsd:import namespace="48592b5e-d362-4361-9db5-c09281806d43"/>
    <xsd:import namespace="24550a59-2fbd-41fc-ac08-9fafcc83cbd5"/>
    <xsd:element name="properties">
      <xsd:complexType>
        <xsd:sequence>
          <xsd:element name="documentManagement">
            <xsd:complexType>
              <xsd:all>
                <xsd:element ref="ns2:ProjectDescription" minOccurs="0"/>
                <xsd:element ref="ns2:Image0" minOccurs="0"/>
                <xsd:element ref="ns2:image" minOccurs="0"/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Podgl_x0105_d" minOccurs="0"/>
                <xsd:element ref="ns2:Scop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92b5e-d362-4361-9db5-c09281806d43" elementFormDefault="qualified">
    <xsd:import namespace="http://schemas.microsoft.com/office/2006/documentManagement/types"/>
    <xsd:import namespace="http://schemas.microsoft.com/office/infopath/2007/PartnerControls"/>
    <xsd:element name="ProjectDescription" ma:index="2" nillable="true" ma:displayName="Project Description" ma:description="Summary description of teh project" ma:format="Dropdown" ma:internalName="ProjectDescription" ma:readOnly="false">
      <xsd:simpleType>
        <xsd:restriction base="dms:Note">
          <xsd:maxLength value="255"/>
        </xsd:restriction>
      </xsd:simpleType>
    </xsd:element>
    <xsd:element name="Image0" ma:index="3" nillable="true" ma:displayName="Preview" ma:format="Thumbnail" ma:internalName="Image0">
      <xsd:simpleType>
        <xsd:restriction base="dms:Unknown"/>
      </xsd:simpleType>
    </xsd:element>
    <xsd:element name="image" ma:index="4" nillable="true" ma:displayName="image" ma:format="Thumbnail" ma:internalName="image" ma:readOnly="false">
      <xsd:simpleType>
        <xsd:restriction base="dms:Unknow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8d5b8b6-2c36-44d1-8f3c-f755fdac5a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odgl_x0105_d" ma:index="25" nillable="true" ma:displayName="Podgląd" ma:format="Thumbnail" ma:hidden="true" ma:internalName="Podgl_x0105_d" ma:readOnly="false">
      <xsd:simpleType>
        <xsd:restriction base="dms:Unknown"/>
      </xsd:simpleType>
    </xsd:element>
    <xsd:element name="Scope" ma:index="29" nillable="true" ma:displayName="Scope" ma:format="Dropdown" ma:internalName="Scope">
      <xsd:simpleType>
        <xsd:restriction base="dms:Note">
          <xsd:maxLength value="255"/>
        </xsd:restriction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50a59-2fbd-41fc-ac08-9fafcc83cbd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b499eb7-d078-4c3d-bc74-46a9b4ac04d6}" ma:internalName="TaxCatchAll" ma:readOnly="false" ma:showField="CatchAllData" ma:web="24550a59-2fbd-41fc-ac08-9fafcc83cb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48592b5e-d362-4361-9db5-c09281806d43">
      <Terms xmlns="http://schemas.microsoft.com/office/infopath/2007/PartnerControls"/>
    </lcf76f155ced4ddcb4097134ff3c332f>
    <_ip_UnifiedCompliancePolicyProperties xmlns="http://schemas.microsoft.com/sharepoint/v3" xsi:nil="true"/>
    <TaxCatchAll xmlns="24550a59-2fbd-41fc-ac08-9fafcc83cbd5" xsi:nil="true"/>
    <Image0 xmlns="48592b5e-d362-4361-9db5-c09281806d43" xsi:nil="true"/>
    <image xmlns="48592b5e-d362-4361-9db5-c09281806d43" xsi:nil="true"/>
    <ProjectDescription xmlns="48592b5e-d362-4361-9db5-c09281806d43" xsi:nil="true"/>
    <Podgl_x0105_d xmlns="48592b5e-d362-4361-9db5-c09281806d43" xsi:nil="true"/>
    <Scope xmlns="48592b5e-d362-4361-9db5-c09281806d43" xsi:nil="true"/>
  </documentManagement>
</p:properties>
</file>

<file path=customXml/itemProps1.xml><?xml version="1.0" encoding="utf-8"?>
<ds:datastoreItem xmlns:ds="http://schemas.openxmlformats.org/officeDocument/2006/customXml" ds:itemID="{9579A4CF-B413-4530-988B-EC14E3203B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8D32AA-9EE5-4484-A598-37DCA0730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592b5e-d362-4361-9db5-c09281806d43"/>
    <ds:schemaRef ds:uri="24550a59-2fbd-41fc-ac08-9fafcc83cb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0111CC-D45D-431C-99AF-C2B432C14681}">
  <ds:schemaRefs>
    <ds:schemaRef ds:uri="http://purl.org/dc/dcmitype/"/>
    <ds:schemaRef ds:uri="http://purl.org/dc/elements/1.1/"/>
    <ds:schemaRef ds:uri="http://schemas.openxmlformats.org/package/2006/metadata/core-properties"/>
    <ds:schemaRef ds:uri="48592b5e-d362-4361-9db5-c09281806d43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24550a59-2fbd-41fc-ac08-9fafcc83cbd5"/>
    <ds:schemaRef ds:uri="http://schemas.microsoft.com/sharepoint/v3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Arkusz1_Zest_Ceny_Ofert_Total</vt:lpstr>
      <vt:lpstr>Arkusz2_Zest_Ceny_Ofert</vt:lpstr>
      <vt:lpstr>Arkusz3_Zest_Ceny_Ofert</vt:lpstr>
      <vt:lpstr>Arkusz4_Zest_Ceny_Ofert</vt:lpstr>
      <vt:lpstr>Arkusz5_Zest_Ceny_Ofert</vt:lpstr>
      <vt:lpstr>Arkusz1_Zest_Ceny_Ofert_Total!Obszar_wydruku</vt:lpstr>
      <vt:lpstr>Arkusz2_Zest_Ceny_Ofert!Obszar_wydruku</vt:lpstr>
      <vt:lpstr>Arkusz3_Zest_Ceny_Ofert!Obszar_wydruku</vt:lpstr>
      <vt:lpstr>Arkusz4_Zest_Ceny_Ofert!Obszar_wydruku</vt:lpstr>
      <vt:lpstr>Arkusz5_Zest_Ceny_Ofert!Obszar_wydruku</vt:lpstr>
      <vt:lpstr>Arkusz2_Zest_Ceny_Ofert!Tytuły_wydruku</vt:lpstr>
      <vt:lpstr>Arkusz3_Zest_Ceny_Ofert!Tytuły_wydruku</vt:lpstr>
      <vt:lpstr>Arkusz4_Zest_Ceny_Ofert!Tytuły_wydruku</vt:lpstr>
      <vt:lpstr>Arkusz5_Zest_Ceny_Ofert!Tytuły_wydruku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Przedmiar robót budowlanych i montażowych - Sanatorium "Przy Źródle" Konstancin</dc:title>
  <dc:subject/>
  <dc:creator>Użytkownik01</dc:creator>
  <cp:keywords/>
  <dc:description/>
  <cp:lastModifiedBy>Tomasz Wróbel</cp:lastModifiedBy>
  <cp:revision>86</cp:revision>
  <cp:lastPrinted>2025-07-28T06:29:07Z</cp:lastPrinted>
  <dcterms:created xsi:type="dcterms:W3CDTF">2013-05-07T15:02:22Z</dcterms:created>
  <dcterms:modified xsi:type="dcterms:W3CDTF">2025-07-28T06:37:23Z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0x0101001763025BFD500541897646ACBD68BFB1</vt:lpwstr>
  </property>
  <property fmtid="{D5CDD505-2E9C-101B-9397-08002B2CF9AE}" pid="3" name="MediaServiceImageTags">
    <vt:lpwstr/>
  </property>
</Properties>
</file>