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dctgdansk.sharepoint.com/sites/InfrastructureProjectsCivilEngineering/Shared Documents/ProjektyDCT/P-21-6 AdmBd - PHASE 3+4/3.Procurement/3.2TenderDocs/3.2.1RFQ/"/>
    </mc:Choice>
  </mc:AlternateContent>
  <xr:revisionPtr revIDLastSave="504" documentId="8_{A5AD9522-37AE-4DBE-8D18-2A610F2F2ED5}" xr6:coauthVersionLast="47" xr6:coauthVersionMax="47" xr10:uidLastSave="{7E6CAA22-067D-40FC-8BB2-6B3B0B785127}"/>
  <bookViews>
    <workbookView xWindow="-120" yWindow="-120" windowWidth="29040" windowHeight="15720" activeTab="4" xr2:uid="{00000000-000D-0000-FFFF-FFFF00000000}"/>
  </bookViews>
  <sheets>
    <sheet name="Arkusz1_Zest_Ceny_Ofert_Total" sheetId="1" r:id="rId1"/>
    <sheet name="Arkusz2_Zest_Ceny_Ofert" sheetId="4" r:id="rId2"/>
    <sheet name="Arkusz3_Zest_Ceny_Ofert" sheetId="5" r:id="rId3"/>
    <sheet name="Arkusz4_Zest_Ceny_Ofert" sheetId="6" r:id="rId4"/>
    <sheet name="Arkusz5_Zest_Ceny_Ofert" sheetId="7" r:id="rId5"/>
  </sheets>
  <definedNames>
    <definedName name="_xlnm.Print_Area" localSheetId="0">Arkusz1_Zest_Ceny_Ofert_Total!$A$1:$C$46</definedName>
    <definedName name="_xlnm.Print_Area" localSheetId="1">Arkusz2_Zest_Ceny_Ofert!$A$1:$H$269</definedName>
    <definedName name="_xlnm.Print_Area" localSheetId="2">Arkusz3_Zest_Ceny_Ofert!$A$1:$H$202</definedName>
    <definedName name="_xlnm.Print_Area" localSheetId="3">Arkusz4_Zest_Ceny_Ofert!$A$1:$H$355</definedName>
    <definedName name="_xlnm.Print_Area" localSheetId="4">Arkusz5_Zest_Ceny_Ofert!$A$1:$I$49</definedName>
    <definedName name="_xlnm.Print_Titles" localSheetId="1">Arkusz2_Zest_Ceny_Ofert!$1:$3</definedName>
    <definedName name="_xlnm.Print_Titles" localSheetId="2">Arkusz3_Zest_Ceny_Ofert!$1:$3</definedName>
    <definedName name="_xlnm.Print_Titles" localSheetId="3">Arkusz4_Zest_Ceny_Ofert!$1:$3</definedName>
    <definedName name="_xlnm.Print_Titles" localSheetId="4">Arkusz5_Zest_Ceny_Ofert!$1:$3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7" l="1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13" i="7"/>
  <c r="H12" i="7"/>
  <c r="H11" i="7"/>
  <c r="H10" i="7"/>
  <c r="H9" i="7"/>
  <c r="H8" i="7"/>
  <c r="H7" i="7"/>
  <c r="H6" i="7" l="1"/>
  <c r="C42" i="1" s="1"/>
  <c r="C38" i="1"/>
  <c r="C37" i="1"/>
  <c r="C36" i="1"/>
  <c r="C35" i="1"/>
  <c r="C34" i="1"/>
  <c r="C33" i="1"/>
  <c r="C32" i="1"/>
  <c r="C30" i="1"/>
  <c r="C29" i="1"/>
  <c r="C28" i="1"/>
  <c r="C27" i="1"/>
  <c r="C26" i="1" s="1"/>
  <c r="C25" i="1"/>
  <c r="C24" i="1"/>
  <c r="C23" i="1"/>
  <c r="C22" i="1"/>
  <c r="C21" i="1"/>
  <c r="C20" i="1"/>
  <c r="C19" i="1" s="1"/>
  <c r="C43" i="1"/>
  <c r="C17" i="1"/>
  <c r="C14" i="1"/>
  <c r="C11" i="1"/>
  <c r="H5" i="7" l="1"/>
  <c r="H4" i="7" s="1"/>
  <c r="C31" i="1"/>
  <c r="G353" i="6"/>
  <c r="G352" i="6"/>
  <c r="G351" i="6"/>
  <c r="G349" i="6" s="1"/>
  <c r="G350" i="6"/>
  <c r="G348" i="6"/>
  <c r="G347" i="6"/>
  <c r="G346" i="6"/>
  <c r="G345" i="6"/>
  <c r="G344" i="6"/>
  <c r="G343" i="6"/>
  <c r="G342" i="6"/>
  <c r="G341" i="6"/>
  <c r="G340" i="6"/>
  <c r="G339" i="6"/>
  <c r="G338" i="6"/>
  <c r="G337" i="6"/>
  <c r="G336" i="6"/>
  <c r="G335" i="6"/>
  <c r="G334" i="6"/>
  <c r="G333" i="6"/>
  <c r="G332" i="6"/>
  <c r="G331" i="6"/>
  <c r="G330" i="6"/>
  <c r="G329" i="6"/>
  <c r="G328" i="6"/>
  <c r="G327" i="6"/>
  <c r="G326" i="6"/>
  <c r="G325" i="6"/>
  <c r="G324" i="6"/>
  <c r="G323" i="6"/>
  <c r="G322" i="6"/>
  <c r="G321" i="6"/>
  <c r="G320" i="6"/>
  <c r="G319" i="6"/>
  <c r="G318" i="6"/>
  <c r="G317" i="6"/>
  <c r="G316" i="6"/>
  <c r="G315" i="6"/>
  <c r="G314" i="6"/>
  <c r="G313" i="6"/>
  <c r="G312" i="6"/>
  <c r="G311" i="6"/>
  <c r="G310" i="6"/>
  <c r="G309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90" i="6"/>
  <c r="G289" i="6"/>
  <c r="G288" i="6"/>
  <c r="G287" i="6"/>
  <c r="G286" i="6"/>
  <c r="G285" i="6"/>
  <c r="G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70" i="6" s="1"/>
  <c r="G269" i="6"/>
  <c r="G268" i="6"/>
  <c r="G267" i="6"/>
  <c r="G266" i="6"/>
  <c r="G265" i="6"/>
  <c r="G264" i="6"/>
  <c r="G263" i="6"/>
  <c r="G262" i="6"/>
  <c r="G261" i="6"/>
  <c r="G260" i="6"/>
  <c r="G259" i="6"/>
  <c r="G253" i="6" s="1"/>
  <c r="G258" i="6"/>
  <c r="G257" i="6"/>
  <c r="G256" i="6"/>
  <c r="G255" i="6"/>
  <c r="G254" i="6"/>
  <c r="G252" i="6"/>
  <c r="G251" i="6"/>
  <c r="G250" i="6"/>
  <c r="G249" i="6"/>
  <c r="G247" i="6"/>
  <c r="G246" i="6"/>
  <c r="G245" i="6"/>
  <c r="G244" i="6"/>
  <c r="G243" i="6"/>
  <c r="G242" i="6"/>
  <c r="G241" i="6"/>
  <c r="G240" i="6"/>
  <c r="G239" i="6"/>
  <c r="G238" i="6" s="1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22" i="6"/>
  <c r="G221" i="6"/>
  <c r="G220" i="6" s="1"/>
  <c r="G219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 s="1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 s="1"/>
  <c r="G189" i="6"/>
  <c r="G188" i="6"/>
  <c r="G187" i="6"/>
  <c r="G186" i="6"/>
  <c r="G185" i="6"/>
  <c r="G184" i="6"/>
  <c r="G182" i="6"/>
  <c r="G181" i="6"/>
  <c r="G180" i="6"/>
  <c r="G179" i="6"/>
  <c r="G169" i="6" s="1"/>
  <c r="G164" i="6" s="1"/>
  <c r="G178" i="6"/>
  <c r="G177" i="6"/>
  <c r="G176" i="6"/>
  <c r="G175" i="6"/>
  <c r="G174" i="6"/>
  <c r="G173" i="6"/>
  <c r="G172" i="6"/>
  <c r="G171" i="6"/>
  <c r="G170" i="6"/>
  <c r="G168" i="6"/>
  <c r="G167" i="6"/>
  <c r="G166" i="6"/>
  <c r="G165" i="6"/>
  <c r="G163" i="6"/>
  <c r="G159" i="6" s="1"/>
  <c r="G162" i="6"/>
  <c r="G161" i="6"/>
  <c r="G160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 s="1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 s="1"/>
  <c r="G122" i="6"/>
  <c r="G121" i="6"/>
  <c r="G120" i="6"/>
  <c r="G119" i="6"/>
  <c r="G118" i="6" s="1"/>
  <c r="G117" i="6" s="1"/>
  <c r="G116" i="6"/>
  <c r="G115" i="6"/>
  <c r="G114" i="6"/>
  <c r="G113" i="6"/>
  <c r="G112" i="6" s="1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5" i="6" s="1"/>
  <c r="G98" i="6"/>
  <c r="G97" i="6"/>
  <c r="G96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 s="1"/>
  <c r="G81" i="6"/>
  <c r="G80" i="6"/>
  <c r="G79" i="6"/>
  <c r="G78" i="6" s="1"/>
  <c r="G77" i="6" s="1"/>
  <c r="G76" i="6"/>
  <c r="G75" i="6" s="1"/>
  <c r="G74" i="6"/>
  <c r="G73" i="6"/>
  <c r="G72" i="6"/>
  <c r="G71" i="6"/>
  <c r="G70" i="6"/>
  <c r="G69" i="6"/>
  <c r="G68" i="6"/>
  <c r="G67" i="6"/>
  <c r="G66" i="6" s="1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E48" i="6"/>
  <c r="G48" i="6" s="1"/>
  <c r="E47" i="6"/>
  <c r="G47" i="6" s="1"/>
  <c r="G46" i="6" s="1"/>
  <c r="G45" i="6"/>
  <c r="G44" i="6"/>
  <c r="G43" i="6"/>
  <c r="G42" i="6"/>
  <c r="G41" i="6"/>
  <c r="G40" i="6"/>
  <c r="G39" i="6"/>
  <c r="G38" i="6"/>
  <c r="G37" i="6"/>
  <c r="G27" i="6" s="1"/>
  <c r="G36" i="6"/>
  <c r="G35" i="6"/>
  <c r="G34" i="6"/>
  <c r="G33" i="6"/>
  <c r="G32" i="6"/>
  <c r="G31" i="6"/>
  <c r="G30" i="6"/>
  <c r="G29" i="6"/>
  <c r="G28" i="6"/>
  <c r="G26" i="6"/>
  <c r="G25" i="6"/>
  <c r="G24" i="6"/>
  <c r="G23" i="6"/>
  <c r="G22" i="6"/>
  <c r="G21" i="6"/>
  <c r="G19" i="6"/>
  <c r="G18" i="6"/>
  <c r="G17" i="6"/>
  <c r="G16" i="6"/>
  <c r="G14" i="6" s="1"/>
  <c r="G15" i="6"/>
  <c r="G13" i="6"/>
  <c r="G12" i="6"/>
  <c r="G11" i="6"/>
  <c r="G10" i="6"/>
  <c r="G9" i="6"/>
  <c r="G8" i="6"/>
  <c r="G7" i="6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2" i="5" s="1"/>
  <c r="G184" i="5"/>
  <c r="G183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7" i="5" s="1"/>
  <c r="G159" i="5"/>
  <c r="G158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2" i="5" s="1"/>
  <c r="G143" i="5"/>
  <c r="G140" i="5"/>
  <c r="G139" i="5" s="1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 s="1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78" i="5" s="1"/>
  <c r="G81" i="5"/>
  <c r="G80" i="5"/>
  <c r="G79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0" i="5" s="1"/>
  <c r="G57" i="5"/>
  <c r="G56" i="5"/>
  <c r="G55" i="5"/>
  <c r="G54" i="5"/>
  <c r="G53" i="5"/>
  <c r="G52" i="5"/>
  <c r="G51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 s="1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E12" i="5"/>
  <c r="G11" i="5"/>
  <c r="G10" i="5"/>
  <c r="G9" i="5" s="1"/>
  <c r="G7" i="5"/>
  <c r="G6" i="5" s="1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 s="1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08" i="4" s="1"/>
  <c r="G218" i="4"/>
  <c r="G217" i="4"/>
  <c r="G216" i="4"/>
  <c r="G215" i="4"/>
  <c r="G214" i="4"/>
  <c r="G213" i="4"/>
  <c r="G212" i="4"/>
  <c r="G211" i="4"/>
  <c r="G210" i="4"/>
  <c r="G209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3" i="4" s="1"/>
  <c r="G186" i="4"/>
  <c r="G185" i="4"/>
  <c r="G184" i="4"/>
  <c r="G182" i="4"/>
  <c r="G181" i="4"/>
  <c r="G180" i="4"/>
  <c r="G179" i="4"/>
  <c r="G178" i="4"/>
  <c r="G177" i="4"/>
  <c r="G176" i="4"/>
  <c r="G173" i="4" s="1"/>
  <c r="G175" i="4"/>
  <c r="G174" i="4"/>
  <c r="G171" i="4"/>
  <c r="G168" i="4" s="1"/>
  <c r="G170" i="4"/>
  <c r="G169" i="4"/>
  <c r="G167" i="4"/>
  <c r="G163" i="4" s="1"/>
  <c r="G166" i="4"/>
  <c r="G165" i="4"/>
  <c r="G164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 s="1"/>
  <c r="G133" i="4"/>
  <c r="G132" i="4"/>
  <c r="G131" i="4"/>
  <c r="G130" i="4" s="1"/>
  <c r="G128" i="4"/>
  <c r="G127" i="4"/>
  <c r="G126" i="4" s="1"/>
  <c r="G125" i="4"/>
  <c r="G124" i="4"/>
  <c r="G123" i="4"/>
  <c r="G120" i="4" s="1"/>
  <c r="G122" i="4"/>
  <c r="G121" i="4"/>
  <c r="G119" i="4"/>
  <c r="G118" i="4"/>
  <c r="G115" i="4" s="1"/>
  <c r="G117" i="4"/>
  <c r="G116" i="4"/>
  <c r="G114" i="4"/>
  <c r="G113" i="4"/>
  <c r="G112" i="4"/>
  <c r="G111" i="4" s="1"/>
  <c r="G110" i="4"/>
  <c r="G109" i="4"/>
  <c r="G108" i="4"/>
  <c r="G107" i="4"/>
  <c r="G102" i="4" s="1"/>
  <c r="G106" i="4"/>
  <c r="G105" i="4"/>
  <c r="G104" i="4"/>
  <c r="G103" i="4"/>
  <c r="G101" i="4"/>
  <c r="G100" i="4"/>
  <c r="G98" i="4"/>
  <c r="G97" i="4"/>
  <c r="G96" i="4"/>
  <c r="G95" i="4"/>
  <c r="G94" i="4"/>
  <c r="G93" i="4"/>
  <c r="G92" i="4"/>
  <c r="G91" i="4"/>
  <c r="G89" i="4" s="1"/>
  <c r="G90" i="4"/>
  <c r="G88" i="4"/>
  <c r="G87" i="4"/>
  <c r="G86" i="4"/>
  <c r="G85" i="4" s="1"/>
  <c r="G84" i="4"/>
  <c r="G83" i="4"/>
  <c r="G82" i="4"/>
  <c r="G81" i="4"/>
  <c r="G80" i="4"/>
  <c r="G79" i="4"/>
  <c r="G76" i="4" s="1"/>
  <c r="G78" i="4"/>
  <c r="G77" i="4"/>
  <c r="G75" i="4"/>
  <c r="G74" i="4"/>
  <c r="G73" i="4"/>
  <c r="G72" i="4"/>
  <c r="G71" i="4"/>
  <c r="G70" i="4"/>
  <c r="G67" i="4" s="1"/>
  <c r="G69" i="4"/>
  <c r="G68" i="4"/>
  <c r="G66" i="4"/>
  <c r="G65" i="4"/>
  <c r="G64" i="4"/>
  <c r="G63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 s="1"/>
  <c r="G45" i="4"/>
  <c r="G44" i="4"/>
  <c r="G43" i="4"/>
  <c r="G39" i="4" s="1"/>
  <c r="G42" i="4"/>
  <c r="G41" i="4"/>
  <c r="G40" i="4"/>
  <c r="G38" i="4"/>
  <c r="G35" i="4" s="1"/>
  <c r="G37" i="4"/>
  <c r="G36" i="4"/>
  <c r="G34" i="4"/>
  <c r="G33" i="4"/>
  <c r="G32" i="4"/>
  <c r="G31" i="4"/>
  <c r="G30" i="4"/>
  <c r="G29" i="4"/>
  <c r="G28" i="4"/>
  <c r="G27" i="4"/>
  <c r="G26" i="4" s="1"/>
  <c r="G25" i="4"/>
  <c r="G24" i="4"/>
  <c r="G23" i="4"/>
  <c r="G22" i="4"/>
  <c r="G21" i="4" s="1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H49" i="7" l="1"/>
  <c r="C39" i="1" s="1"/>
  <c r="C46" i="1" s="1"/>
  <c r="G6" i="6"/>
  <c r="G248" i="6"/>
  <c r="G20" i="6"/>
  <c r="G5" i="6" s="1"/>
  <c r="G183" i="6"/>
  <c r="G8" i="5"/>
  <c r="G141" i="5"/>
  <c r="G5" i="5"/>
  <c r="G172" i="4"/>
  <c r="G62" i="4"/>
  <c r="G6" i="4"/>
  <c r="G99" i="4"/>
  <c r="G129" i="4"/>
  <c r="G355" i="6" l="1"/>
  <c r="G4" i="6"/>
  <c r="G202" i="5"/>
  <c r="G4" i="5"/>
  <c r="G61" i="4"/>
  <c r="G5" i="4" s="1"/>
  <c r="G269" i="4" l="1"/>
  <c r="G4" i="4"/>
</calcChain>
</file>

<file path=xl/sharedStrings.xml><?xml version="1.0" encoding="utf-8"?>
<sst xmlns="http://schemas.openxmlformats.org/spreadsheetml/2006/main" count="2623" uniqueCount="1788">
  <si>
    <t>Załącznik nr 4 do Zapytania Ofertowego nr P-21-6-PO.15</t>
  </si>
  <si>
    <t>Baltic Hub Container Terminal sp. z o.o.</t>
  </si>
  <si>
    <t xml:space="preserve">Data </t>
  </si>
  <si>
    <t>…...........................................................</t>
  </si>
  <si>
    <t>Projekt</t>
  </si>
  <si>
    <t>ZESTAWIENIE ELEMENTÓW CENY OFERTOWEJ (Arkusz nr 1)</t>
  </si>
  <si>
    <t>1.1</t>
  </si>
  <si>
    <t>Zabezpieczenie wykonania wystawione dla Zamawiającego</t>
  </si>
  <si>
    <t>1.2</t>
  </si>
  <si>
    <t>Ubezpieczenie Wykonawcy</t>
  </si>
  <si>
    <t>2.1</t>
  </si>
  <si>
    <t>Dokumentacja projektowa, techniczna, warsztatowa</t>
  </si>
  <si>
    <t>2.2</t>
  </si>
  <si>
    <t>Dokumentacja powykonawcza</t>
  </si>
  <si>
    <t>3.1</t>
  </si>
  <si>
    <t>Mobilizacja, organizacja placu budowy, prace przygotowawcze</t>
  </si>
  <si>
    <t>4.1</t>
  </si>
  <si>
    <t>4.2</t>
  </si>
  <si>
    <t>5.1</t>
  </si>
  <si>
    <t>5.2</t>
  </si>
  <si>
    <t>5.3</t>
  </si>
  <si>
    <t>5.4</t>
  </si>
  <si>
    <t>6.1</t>
  </si>
  <si>
    <t xml:space="preserve">Części zamienne </t>
  </si>
  <si>
    <t>6.2</t>
  </si>
  <si>
    <t>Szkolenia personelu Zamawiajacego</t>
  </si>
  <si>
    <t>7.1</t>
  </si>
  <si>
    <t>Likwidacja zaplecza budowy</t>
  </si>
  <si>
    <t>7.2</t>
  </si>
  <si>
    <t>Zabezpieczenie na okres gwarancji i rękojmi wystawione na rzecz Zamawiającego</t>
  </si>
  <si>
    <t>RAZEM CENA OFERTOWA</t>
  </si>
  <si>
    <r>
      <rPr>
        <b/>
        <sz val="12"/>
        <color rgb="FF000000"/>
        <rFont val="Arial Narrow"/>
      </rPr>
      <t xml:space="preserve">ZESTAWIENIE ELEMENTÓW CENY OFERTOWEJ (Arkusz nr 2) - BRANŻA BUDOWLANA
</t>
    </r>
    <r>
      <rPr>
        <sz val="10"/>
        <color rgb="FF000000"/>
        <rFont val="Arial Narrow"/>
      </rPr>
      <t>Baltic Hub w Gdańsku - PRZEBUDOWA</t>
    </r>
  </si>
  <si>
    <t>Lp.</t>
  </si>
  <si>
    <t>Element robót</t>
  </si>
  <si>
    <t>Jedn.</t>
  </si>
  <si>
    <t>Ilość [j.m.]</t>
  </si>
  <si>
    <t>Cena jedn. [zł]</t>
  </si>
  <si>
    <t>Wartość [zł]</t>
  </si>
  <si>
    <t>Uwagi</t>
  </si>
  <si>
    <t xml:space="preserve">BRANŻA BUDOWLANA </t>
  </si>
  <si>
    <t>PRZEBUDOWA</t>
  </si>
  <si>
    <t>1.1.1</t>
  </si>
  <si>
    <t>ROZBIÓRKI I PRACE PRZYGOTOWAWCZE</t>
  </si>
  <si>
    <t>1.1.1.1</t>
  </si>
  <si>
    <t>Rozbiórka nawierzchni</t>
  </si>
  <si>
    <t>1.1.1.1.1</t>
  </si>
  <si>
    <t>Demontaż nawierzchni z kostki (materiał częściowo do ponownego wykorzystania)</t>
  </si>
  <si>
    <t>m2</t>
  </si>
  <si>
    <t>1.1.1.1.2</t>
  </si>
  <si>
    <t>Rozbiórka podbudowy pod nawierzchnią (grubość warstw założono)</t>
  </si>
  <si>
    <t>1.1.1.1.3</t>
  </si>
  <si>
    <t>Wywóz i utylizacja materiałów z rozbiórki (przyjęto wywóz na odległość do 10km)</t>
  </si>
  <si>
    <t>m3</t>
  </si>
  <si>
    <t>1.1.1.2</t>
  </si>
  <si>
    <t>Rozbiórki wewnętrzne</t>
  </si>
  <si>
    <t>1.1.1.2.1</t>
  </si>
  <si>
    <t>Rozbiórka posadzek - posadzki z tworzyw sztucznych</t>
  </si>
  <si>
    <t>1.1.1.2.2</t>
  </si>
  <si>
    <t>Rozbiórka posadzek - posadzki z płytek ceramicznych</t>
  </si>
  <si>
    <t>1.1.1.2.3</t>
  </si>
  <si>
    <t>Rozbiórka sufitów podwieszanych - modułowych, z płyt kartonowo - gipsowych itp.</t>
  </si>
  <si>
    <t>1.1.1.2.4</t>
  </si>
  <si>
    <t>Demontaż okładzin wewnętrznych (w tym płytek ceramicznych na ścianach)</t>
  </si>
  <si>
    <t>1.1.1.2.5</t>
  </si>
  <si>
    <t>Rozbiórka lekkich ścian i przedścianek z płyt kartonowo - gipsowych</t>
  </si>
  <si>
    <t>1.1.1.2.6</t>
  </si>
  <si>
    <t>Rozbiórka ścian murowych</t>
  </si>
  <si>
    <t>1.1.1.2.7</t>
  </si>
  <si>
    <t>Demontaz drzwi stolarki wewnętrznej</t>
  </si>
  <si>
    <t>1.1.1.2.8</t>
  </si>
  <si>
    <t>Skucie posadzki (jastrychu) pod wykonanie instalacji sanitarnych - do odtworzenia</t>
  </si>
  <si>
    <t>1.1.1.2.9</t>
  </si>
  <si>
    <t>1.1.1.3</t>
  </si>
  <si>
    <t>Rozbiórki zewnętrzne</t>
  </si>
  <si>
    <t>1.1.1.3.1</t>
  </si>
  <si>
    <t>Rozbiórka okładzin ścian zewnętrznych (fasada)</t>
  </si>
  <si>
    <t>1.1.1.3.2</t>
  </si>
  <si>
    <t>Rozbiórka ścian murowych (w tym ściana trzywarstwowa wraz z termoizolacją)</t>
  </si>
  <si>
    <t>1.1.1.3.3</t>
  </si>
  <si>
    <t>Demontaz drzwi zewnętrznych</t>
  </si>
  <si>
    <t>1.1.1.3.4</t>
  </si>
  <si>
    <t>1.1.1.4</t>
  </si>
  <si>
    <t>Wykucia i wyburzenia</t>
  </si>
  <si>
    <t>1.1.1.4.1</t>
  </si>
  <si>
    <t>Wykucia (przebicia) otworów w ścianach murowych</t>
  </si>
  <si>
    <t>1.1.1.4.2</t>
  </si>
  <si>
    <t>Wykucia (przebicia) otworów w ścianach żelbetowych</t>
  </si>
  <si>
    <t>1.1.1.4.3</t>
  </si>
  <si>
    <t>Wykucia (przebicia) otworów w stropach (miejsce przebicia posadzka)</t>
  </si>
  <si>
    <t>1.1.1.4.4</t>
  </si>
  <si>
    <t>1.1.1.5</t>
  </si>
  <si>
    <t>Pozostałe prace</t>
  </si>
  <si>
    <t>1.1.1.5.1</t>
  </si>
  <si>
    <t>Zabezpieczenie folią drzwi i okien przed wykonaniem prac budowlanych</t>
  </si>
  <si>
    <t>1.1.1.5.2</t>
  </si>
  <si>
    <t>Oczyszczenie podłogi po rozbiórkach posadzek, przygotowanie pod nowe wykończenie</t>
  </si>
  <si>
    <t>1.1.1.5.3</t>
  </si>
  <si>
    <t>Zasklepienie otworów w stropach/posadzkach, odtworzenie posadzek</t>
  </si>
  <si>
    <t>1.1.1.6</t>
  </si>
  <si>
    <t>Kontener tymczasowy + stołówka polowa</t>
  </si>
  <si>
    <t>1.1.1.6.1</t>
  </si>
  <si>
    <t>Dostawa i montaż tymczasowego kontenera dla ochrony na czas przebudowy parteru, wraz z demontażem po wykonaniu prac budowlanych</t>
  </si>
  <si>
    <t>kpl.</t>
  </si>
  <si>
    <t>1.1.1.6.2</t>
  </si>
  <si>
    <t>Wynajem namiotu na 160 osbów wraz z krzesłami, stołami i podłogą</t>
  </si>
  <si>
    <t>1.1.1.6.3</t>
  </si>
  <si>
    <t>Wynajem kuchni polowej/obsługi cateringowej</t>
  </si>
  <si>
    <t>1.1.2</t>
  </si>
  <si>
    <t>KONSTRUKCJA</t>
  </si>
  <si>
    <t>1.1.2.1</t>
  </si>
  <si>
    <t>Rozbióki w zakresie konstrukcji</t>
  </si>
  <si>
    <t>1.1.2.1.1</t>
  </si>
  <si>
    <t>Wykucie bruzd w posadzce pod instalacje elektryczne (w tym założono cięcie elementów żelbetowych) - pozycja założona</t>
  </si>
  <si>
    <t>1.1.2.1.2</t>
  </si>
  <si>
    <t>Wywóz i utylizacja materiałów z rozbiórki (przyjęto wywóz na odległość do 10km) - pozycja założona</t>
  </si>
  <si>
    <t>1.1.2.2</t>
  </si>
  <si>
    <t>Odtworzenie posadzki i płyty fundamentowej</t>
  </si>
  <si>
    <t>1.1.2.2.1</t>
  </si>
  <si>
    <t>Odtworzenie elementów żelbetowych (w tym założono odtworzenie zbrojenia) - pozycja założona</t>
  </si>
  <si>
    <t>1.1.2.2.2</t>
  </si>
  <si>
    <t>Odtworzenie posadzki (warstwa wylewki + izolacja) - pozycja założona</t>
  </si>
  <si>
    <t>1.1.3</t>
  </si>
  <si>
    <t>ROBOTY MUROWE</t>
  </si>
  <si>
    <t>1.1.3.1</t>
  </si>
  <si>
    <t>SW-g01A - Ściany działowe z płyt kartonowo - gipsowych (pom. suche) gr. 15cm:
- 2x płyta 12,5mm (płyta zwykła),
- profil C100, wypełnienie z wełny mineralnej gr. 10cm,
- 2x płyta 12,5mm (płyta zwykła),</t>
  </si>
  <si>
    <t>1.1.3.2</t>
  </si>
  <si>
    <t>SW-g01B - Ściany działowe z płyt kartonowo - gipsowych (pom. mokre) gr. 15cm:
- 2x płyta 12,5mm (płyta wodoodporna),
- profil C100, wypełnienie z wełny mineralnej gr. 10cm,
- 2x płyta 12,5mm (płyta wodoodporna),</t>
  </si>
  <si>
    <t>1.1.3.3</t>
  </si>
  <si>
    <t>SW-g01C - Ściany działowe z płyt kartonowo - gipsowych (pom. suche/mokre) gr. 15cm:
- 2x płyta 12,5mm (płyta zwykła),
- profil C100, wypełnienie z wełny mineralnej gr. 10cm,
- 2x płyta 12,5mm (płyta wodoodporna),</t>
  </si>
  <si>
    <t>1.1.3.4</t>
  </si>
  <si>
    <t>SW-g02A - Ściany działowe z płyt kartonowo - gipsowych (pom. suche) gr. 12,5cm:
- 2x płyta 12,5mm (płyta zwykła + akustyczna),
- profil C75, wypełnienie z wełny mineralnej gr. 7,5cm,
- 2x płyta 12,5mm (płyta zwykła + akustyczna),</t>
  </si>
  <si>
    <t>1.1.3.5</t>
  </si>
  <si>
    <t>SW-g02B - Ściany działowe z płyt kartonowo - gipsowych (pom. suche) gr. 12,5cm:
- 2x płyta 12,5mm (płyta wodoodporna),
- profil C75, wypełnienie z wełny mineralnej gr. 7,5cm,
- 2x płyta 12,5mm (płyta wodoodporna),</t>
  </si>
  <si>
    <t>1.1.3.6</t>
  </si>
  <si>
    <t>SW-g03A - Ściany działowe z płyt kartonowo - gipsowych (pom. suche) gr. 10cm:
- 1x płyta 12,5mm (płyta twarda),
- profil C75, wypełnienie z wełny mineralnej gr. 7,5cm,
- 1x płyta 12,5mm (płyta twarda),</t>
  </si>
  <si>
    <t>1.1.3.7</t>
  </si>
  <si>
    <t>SW-g10/11/12A, przyjęto ściany działowe z płyt kartonowo - gipsowych (pom. suche) gr. 7,5cm:
- 1x płyta 12,5mm (płyta zwykła),
- profil C75, wypełnienie z wełny mineralnej gr. 5cm,
- 1x płyta 12,5mm (płyta zwykła),</t>
  </si>
  <si>
    <t>1.1.3.8</t>
  </si>
  <si>
    <t>SW-g30A - Przedścianka z płyt kartonowo - gipsowych montowana na profilach kapeluszowych:
- 1x płyta 12,5mm (płyta zwykła),
- profil kapeluszowy (lub zamiennie "placki/paski" z płyt kartonowo - gipsowych),</t>
  </si>
  <si>
    <t>1.1.3.9</t>
  </si>
  <si>
    <t>SW-g31A - Przedścianka z płyt kartonowo - gipsowych montowana na profilach (pom. suche):
- 2x płyta 12,5mm (płyta zwykła) lub 1x płyta 15mm (płyta ogień),
- profil C50, wypełnienie z wełny mineralnej gr. 5cm,</t>
  </si>
  <si>
    <t>1.1.3.10</t>
  </si>
  <si>
    <t>SW-g31B - Przedścianka z płyt kartonowo - gipsowych montowana na profilach (pom. mokre):
- 2x płyta 12,5mm (płyta woodoodporna) lub 1x płyta 15mm (płyta ogień/woda),
- profil C50, wypełnienie z wełny mineralnej gr. 5cm,</t>
  </si>
  <si>
    <t>1.1.3.11</t>
  </si>
  <si>
    <t>SW-g40A - Ściany działowe podwójne (instalacyjne) z płyt kartonowo - gipsowych (pom. suche/mokre):
- 2x płyta 12,5mm (płyta zwykła),
- profil C75, wypełnienie z wełny mineralnej gr. 7,5cm,
- pustka instalacyjna,
- profil C75, wypełnienie z wełny mineralnej gr. 7,5cm,
- 2x płyta 12,5mm (płyta wodoodporna),</t>
  </si>
  <si>
    <t>1.1.3.12</t>
  </si>
  <si>
    <t>SW-g40B - Ściany działowe podwójne (instalacyjne) z płyt kartonowo - gipsowych (pom. mokre):
- 2x płyta 12,5mm (płyta wodoodporna),
- profil C75, wypełnienie z wełny mineralnej gr. 7,5cm,
- pustka instalacyjna,
- profil C75, wypełnienie z wełny mineralnej gr. 7,5cm,
- 2x płyta 12,5mm (płyta wodoodporna),</t>
  </si>
  <si>
    <t>1.1.3.13</t>
  </si>
  <si>
    <t>SW-gn01 - zabudowa nad ściankami szklamymi (przyjęto warstwy jak dla SW-g01A + nadproże systemowe)</t>
  </si>
  <si>
    <t>1.1.3.14</t>
  </si>
  <si>
    <t>Wzmocnienie ścian z płyt kartonowo - gipsowych płytą OSB pod montaż szafek wiszących, grzejników, okładzin i pozostałych elementów wiszących</t>
  </si>
  <si>
    <t>1.1.4</t>
  </si>
  <si>
    <t>WYKOŃCZENIA WEWNĘTRZNE</t>
  </si>
  <si>
    <t>1.1.4.1</t>
  </si>
  <si>
    <t>Wykończenie posadzek</t>
  </si>
  <si>
    <t>1.1.4.1.1</t>
  </si>
  <si>
    <t>PC-xx - Warstwy podposadzkowe (powiększenie pomieszczeń przedsionków)</t>
  </si>
  <si>
    <t>1.1.4.1.1.1</t>
  </si>
  <si>
    <t>Jastrych zbrojony (przyjęto zbrojenie rozproszone) gr. min, 5.5cm</t>
  </si>
  <si>
    <t>1.1.4.1.1.2</t>
  </si>
  <si>
    <t>Warstwa poślizgowa z foli PE</t>
  </si>
  <si>
    <t>1.1.4.1.1.3</t>
  </si>
  <si>
    <t>Warstwa termoizolacyjna - styropian gr. 8cm</t>
  </si>
  <si>
    <t>1.1.4.1.2</t>
  </si>
  <si>
    <t>Wykładziny z tworzyw sztucznych</t>
  </si>
  <si>
    <t>1.1.4.1.2.1</t>
  </si>
  <si>
    <t>Wylewka samopoziomujaca pod wykończenie posadzek z tworzyw sztucznych, grubości 5mm wraz z zagruntowaniem powierzchni</t>
  </si>
  <si>
    <t>1.1.4.1.2.2</t>
  </si>
  <si>
    <t>P-d1 - Wykończenie posadzki z wykładziny dywanowej w płytkach</t>
  </si>
  <si>
    <t>1.1.4.1.2.3</t>
  </si>
  <si>
    <t>P-w1 - Wykończenie posadzki z wykładziny winylowej plecionej w płytkach</t>
  </si>
  <si>
    <t>1.1.4.1.2.4</t>
  </si>
  <si>
    <t>P-w2 - Wykończenie posadzki z wykładziny winylowej drewnopodobnej</t>
  </si>
  <si>
    <t>1.1.4.1.2.5</t>
  </si>
  <si>
    <t>P-w3 - Wykończenie posadzki z wykładziny winylowej PVC z wywinęciem 10cm na ścianę (C-w3)- pomieszczenia techniczne</t>
  </si>
  <si>
    <t>1.1.4.1.2.6</t>
  </si>
  <si>
    <t>P-w4 - Wykończenie posadzki z wykładziny winylowej PVC - komunikacja</t>
  </si>
  <si>
    <t>1.1.4.1.2.7</t>
  </si>
  <si>
    <t>D-d1 - Cokół z MDF biały wys. 10cm</t>
  </si>
  <si>
    <t>mb</t>
  </si>
  <si>
    <t>1.1.4.1.2.8</t>
  </si>
  <si>
    <t>C-a2/a3 - Cokół ze stali nierdzewnej szczotkowanej</t>
  </si>
  <si>
    <t>1.1.4.1.3</t>
  </si>
  <si>
    <t>Posadzki z płytek gresowych</t>
  </si>
  <si>
    <t>1.1.4.1.3.1</t>
  </si>
  <si>
    <t>Izolacja przeciwwodna pozioma - folia w płynie (2x warstwa)</t>
  </si>
  <si>
    <t>1.1.4.1.3.2</t>
  </si>
  <si>
    <t>Wklejanie w powłokę taśmy uszczelniającej</t>
  </si>
  <si>
    <t>1.1.4.1.3.3</t>
  </si>
  <si>
    <t>P-C1 - Wykończenie posadzek z płytek gresowych barwionych w masie o wym. 30x60cm na zaprawie klejowej</t>
  </si>
  <si>
    <t>1.1.4.1.3.4</t>
  </si>
  <si>
    <t>C-c1 - Cokół z płytek gresowych barwionych w masie o wym. 30x30cm na zaprawie klejowej</t>
  </si>
  <si>
    <t>1.1.4.1.3.5</t>
  </si>
  <si>
    <t>P-C4 - Wykończenie posadzek z płytek gresowych barwionych w masie o wym. 30x30cm na zaprawie klejowej</t>
  </si>
  <si>
    <t>1.1.4.1.3.6</t>
  </si>
  <si>
    <t>P-C5 - Wykończenie posadzek z płytek gresowych barwionych w masie o wym. 60x60cm na zaprawie klejowej</t>
  </si>
  <si>
    <t>1.1.4.1.3.7</t>
  </si>
  <si>
    <t>P-C6 - Wykończenie posadzek z płytek gresowych barwionych w masie o wym. 120x120cm na zaprawie klejowej</t>
  </si>
  <si>
    <t>1.1.4.1.3.8</t>
  </si>
  <si>
    <t>C-c4 - Cokół z płytek gresowych barwionych w masie o wym. 120x120cm na zaprawie klejowej</t>
  </si>
  <si>
    <t>1.1.4.1.4</t>
  </si>
  <si>
    <t>Pozostałe prace wykończeniowe przy posadzkach</t>
  </si>
  <si>
    <t>1.1.4.1.4.1</t>
  </si>
  <si>
    <t>Profil systemowy kątowy (styk posadzek o rożnych wykończeniach)</t>
  </si>
  <si>
    <t>1.1.4.1.4.2</t>
  </si>
  <si>
    <t>Odświeżenie posadzek istniejących - okładziny schodów</t>
  </si>
  <si>
    <t>Odtworzenie wykończenia posadzki po rozbiórkach dla instalacji elektycznych (w tym cokoły) - pozycja założona</t>
  </si>
  <si>
    <t>1.1.4.2</t>
  </si>
  <si>
    <t>Wykonczenie sufitów</t>
  </si>
  <si>
    <t>1.1.4.2.1</t>
  </si>
  <si>
    <t>SF-m2A - Sufit podwieszany modułowy, panele o wymiarach 30x150cm - FOCUS E Ecophon</t>
  </si>
  <si>
    <t>1.1.4.2.2</t>
  </si>
  <si>
    <t>SF-m2B - Sufit podwieszany modułowy, panele o wymiarach 30x180cm - FOCUS E Ecophon</t>
  </si>
  <si>
    <t>1.1.4.2.3</t>
  </si>
  <si>
    <t>SF-m3 - Sufit podwieszany modułowy, panele o wymiarach 60x120cm - AMF Thermatex Acoustic, krawędź Tegular 15/90 Knauf</t>
  </si>
  <si>
    <t>1.1.4.2.4</t>
  </si>
  <si>
    <t xml:space="preserve">SF-m4 - Sufit podwieszany modułowy, panele o wymiarach 60x60cm - HYGIENE PERFORMANCE PLUS A Ecophon </t>
  </si>
  <si>
    <t>1.1.4.2.5</t>
  </si>
  <si>
    <t xml:space="preserve">SF-m5 - Sufit podwieszany modułowy, panele o wymiarach 60x60cm - HYGIENE CLINIC A Ecophon </t>
  </si>
  <si>
    <t>1.1.4.2.6</t>
  </si>
  <si>
    <t xml:space="preserve">SF-w2 - Sufit mineralny wyspowy, podwieszany w kształcie kół Ø 80 cm </t>
  </si>
  <si>
    <t>szt.</t>
  </si>
  <si>
    <t>1.1.4.2.7</t>
  </si>
  <si>
    <t>SFm2 - Sufit mineralny wyspowy, podwieszany w kształcie kół Ø 120 cm</t>
  </si>
  <si>
    <t>1.1.4.2.8</t>
  </si>
  <si>
    <t>SF-g1/g2 - Sufit pełny z płyt kartonowo - gipsowych, sufit na podkonstrukcji systemowej, jednopoziomowej z profili CD60 (w tym uskoki sufitu)</t>
  </si>
  <si>
    <t>1.1.4.2.9</t>
  </si>
  <si>
    <t>Montaż sufitów podwieszanych po wykonczeniu rozbiórek, w tym uzupełnienie ubytków w sufitach istniejących lub powstałych w czasie demontażu</t>
  </si>
  <si>
    <t>1.1.4.3</t>
  </si>
  <si>
    <t>Wykonczenie ścian</t>
  </si>
  <si>
    <t>1.1.4.3.1</t>
  </si>
  <si>
    <t>Tynki</t>
  </si>
  <si>
    <t>1.1.4.3.1.1</t>
  </si>
  <si>
    <t>WS- tn1 - Tynk cienkowarstwowy, wykonywany na ścianach żelbetowych i murowanych.
Wyrównanie powierzchni ściany „na gładko” przed malowaniem</t>
  </si>
  <si>
    <t>1.1.4.3.2</t>
  </si>
  <si>
    <t>Okładziny z płytek</t>
  </si>
  <si>
    <t>1.1.4.3.2.1</t>
  </si>
  <si>
    <t>Izolacja przeciwwodna pionowa - folia w płynie (2x warstwa)</t>
  </si>
  <si>
    <t>1.1.4.3.2.2</t>
  </si>
  <si>
    <t>Wklejanie w powłokę taśmy uszczelniającej (w pozycji ujeto wszystkie izolacje ścian w sanitariatach)</t>
  </si>
  <si>
    <t>1.1.4.3.2.3</t>
  </si>
  <si>
    <t>WS-c01 - Okładziny ścian z płytek ścienno-podłogowych barwionych w masie o wym. 30x60cm na zaprawie klejowej</t>
  </si>
  <si>
    <t>1.1.4.3.2.4</t>
  </si>
  <si>
    <t>WS-c02 - Okładziny ścian z płytek ścienno-podłogowych barwionych w masie o wym. 5x20cm na zaprawie klejowej</t>
  </si>
  <si>
    <t>1.1.4.3.2.5</t>
  </si>
  <si>
    <t>WS-c03 - Okładziny ścian z płytek ścienno-podłogowych barwionych w masie o wym. 20x20cm na zaprawie klejowej (w tym wykończenie parapetu)</t>
  </si>
  <si>
    <t>1.1.4.3.3</t>
  </si>
  <si>
    <t>Panele akustyczne i lamele</t>
  </si>
  <si>
    <t>1.1.4.3.3.1</t>
  </si>
  <si>
    <t>WS-a01 - Filcowe panele akustyczne ze wzorem, według rysunków detalicznych, wskazanych na widokach ścian. Panele z „frezowaniem”. Montowane za pomocą kleju kontaktowego do filcu</t>
  </si>
  <si>
    <t>1.1.4.3.3.2</t>
  </si>
  <si>
    <t>WS-a02 - Lamele ścienne w wykończeniu drewnianym lub „drewnopodobnym”. Lamele wykonywane z płyty meblowej trudnopalnej w wykończeniu z laminatu. Pomiędzy lamelami okładzina akustyczna filcowa w kolorze jasnoszarym.</t>
  </si>
  <si>
    <t>1.1.4.3.4</t>
  </si>
  <si>
    <t>Okladziny z laminatu</t>
  </si>
  <si>
    <t>1.1.4.3.4.1</t>
  </si>
  <si>
    <t>WS-pl01 - Wykończenie ścian laminatem imitujący drewno, okładzina ściany wykonana z płyty trudnozapalnej, oklejonej wysokociśnieniowym laminatem dekoracyjnym HPL</t>
  </si>
  <si>
    <t>1.1.4.3.4.2</t>
  </si>
  <si>
    <t>WS-pl02 - Wykończenie ścian laminatem w kolorze grafitowym, okładzina ściany wykonana z płyty trudnozapalnej, oklejonej wysokociśnieniowym laminatem dekoracyjnym HPL</t>
  </si>
  <si>
    <t>1.1.4.3.4.3</t>
  </si>
  <si>
    <t>WS-pl03/04 - Wykończenie ścian laminatem wykończenie satyna, kolor NCS 500-N lub NCS 1000-N, okładzina ściany wykonana z płyty trudnozapalnej, oklejonej wysokociśnieniowym laminatem dekoracyjnym HPL</t>
  </si>
  <si>
    <t>1.1.4.3.5</t>
  </si>
  <si>
    <t>Tapety ścienne</t>
  </si>
  <si>
    <t>1.1.4.3.5.1</t>
  </si>
  <si>
    <t>1.1.4.3.5.2</t>
  </si>
  <si>
    <t>WS-t10 - Wykończenie ścian tapetą wodoodporną z biało-czarnym zdjęciem terminala. Tapeta wykonywana na wymiar (taolety)</t>
  </si>
  <si>
    <t>1.1.4.3.5.3</t>
  </si>
  <si>
    <t>WS-t20 - Wykończenie ścian tapetą z włókna szklanego, zebezpieczająca ściany w pomieszczeniach o dużym natężeniu ruchu</t>
  </si>
  <si>
    <t>1.1.4.3.5.4</t>
  </si>
  <si>
    <t>WS-t30 - Wykończenie ścian tapetą wodoodporną z biało-czarnym zdjęciem terminala. Tapeta wykonywana na wymiar (hole, kantyna)</t>
  </si>
  <si>
    <t>1.1.4.3.6</t>
  </si>
  <si>
    <t>Malowanie</t>
  </si>
  <si>
    <t>1.1.4.3.6.1</t>
  </si>
  <si>
    <t>WS- m02/m03 - Dwukrotne malowanie powierzchni wewnętrznych wodoorozcięczalną akrylową farbą wysokiej jakości LATEX SAMT 10 wraz z gruntowaniem powierzchni preparatem Tiefgrund TB oraz Haftgrund</t>
  </si>
  <si>
    <t>1.1.4.3.6.2</t>
  </si>
  <si>
    <t>WS- m04/m05 - Dwukrotne malowanie powierzchni wewnętrznych wodoorozcięczalną akrylową farbą wysokiej jakości AMPHIBOLIN wraz z gruntowaniem powierzchni preparatem Capasol RapidGrund</t>
  </si>
  <si>
    <t>1.1.4.3.6.3</t>
  </si>
  <si>
    <t>WS- m10/m11 - Dwukrotne malowanie powierzchni wewnętrznych wodoorozcięczalną akrylową farbą wysokiej jakości AMPHIBOLIN wraz z gruntowaniem powierzchni preparatem Capasol RapidGrund (toalety)</t>
  </si>
  <si>
    <t>1.1.4.3.6.4</t>
  </si>
  <si>
    <t>WS- m20 - Dwukrotne malowanie powierzchni wewnętrznych wodoorozcięczalną akrylową farbą wysokiej jakości AMPHIBOLIN wraz z gruntowaniem powierzchni preparatem Capasol RapidGrund (pomieszczenia techniczne)</t>
  </si>
  <si>
    <t>1.1.4.3.6.5</t>
  </si>
  <si>
    <t>1.1.4.3.7</t>
  </si>
  <si>
    <t>Pozostałe wykończenia ścian</t>
  </si>
  <si>
    <t>1.1.4.3.7.1</t>
  </si>
  <si>
    <t>WS-001 - Wodorozcieńczalny koncentrat przeznaczony do hydrofobizującej impregnacji surowego betonu oraz powierzchni mineralnej</t>
  </si>
  <si>
    <t>1.1.4.3.7.2</t>
  </si>
  <si>
    <t>WS-sz1 - Okładzina szklana (lacobel), zabezpieczająca ścianę przy umywalkach i blatach kuchennych LACOBEL T, Cool White</t>
  </si>
  <si>
    <t>1.1.4.4</t>
  </si>
  <si>
    <t>Stolarka wewnętrzna</t>
  </si>
  <si>
    <t>1.1.4.4.1</t>
  </si>
  <si>
    <t>Ścianki aluminiowe</t>
  </si>
  <si>
    <t>1.1.4.4.1.1</t>
  </si>
  <si>
    <t>SW-s01+G - Systemowa ściana aluminiowa z podwójnym szkleniem, bezszprosowa. Z grafiką mleczną na szkle</t>
  </si>
  <si>
    <t>1.1.4.4.1.2</t>
  </si>
  <si>
    <t>SW-s01F+G - Systemowa ściana aluminiowa z podwójnym szkleniem, bezszprosowa. Z grafiką mleczną na szkle</t>
  </si>
  <si>
    <t>1.1.4.4.1.3</t>
  </si>
  <si>
    <t>SW-s01F+G - Systemowa ściana aluminiowa z podwójnym szkleniem, bezszprosowa. Z żaluzjami systemowymi</t>
  </si>
  <si>
    <t>1.1.4.4.2</t>
  </si>
  <si>
    <t>Drzwi wewnętrzne</t>
  </si>
  <si>
    <t>1.1.4.4.2.1</t>
  </si>
  <si>
    <t>Drzwi D6 (00.S.03, 00.B.09) - drzwi wewnętrzne jednoskrzydłowe o wymiarach 90x210cm, szczegóły wg zestawienia A462-F3-PW-A-Z-001-01_ZESTAWIENIE DRZWI</t>
  </si>
  <si>
    <t>1.1.4.4.2.2</t>
  </si>
  <si>
    <t>Drzwi D6 (00.B.07, 00.B.08) - drzwi wewnętrzne jednoskrzydłowe o wymiarach 90x210cm, szczegóły wg zestawienia A462-F3-PW-A-Z-001-01_ZESTAWIENIE DRZWI</t>
  </si>
  <si>
    <t>1.1.4.4.2.3</t>
  </si>
  <si>
    <t>Drzwi D9 (00.K.07) - drzwi wewnętrzne jednoskrzydłowe EW o wymiarach 90x210cm, szczegóły wg zestawienia A462-F3-PW-A-Z-001-01_ZESTAWIENIE DRZWI</t>
  </si>
  <si>
    <t>1.1.4.4.2.4</t>
  </si>
  <si>
    <t>Drzwi D1 (toalety ogólnodostępne) - drzwi wewnętrzne jednoskrzydłowe EW o wymiarach 90x210cm, szczegóły wg zestawienia A462-F3-PW-A-Z-001-01_ZESTAWIENIE DRZWI</t>
  </si>
  <si>
    <t>1.1.4.4.2.5</t>
  </si>
  <si>
    <t>Drzwi D1 (00.S.04) - drzwi wewnętrzne jednoskrzydłowe EW o wymiarach 90x210cm, szczegóły wg zestawienia A462-F3-PW-A-Z-001-01_ZESTAWIENIE DRZWI</t>
  </si>
  <si>
    <t>1.1.4.4.2.6</t>
  </si>
  <si>
    <t>1.1.4.4.2.7</t>
  </si>
  <si>
    <t>Drzwi D2 (toalety, pom.  Kabiny WC) - drzwi wewnętrzne jednoskrzydłowe o wymiarach 80x210cm, szczegóły wg zestawienia A462-F3-PW-A-Z-001-01_ZESTAWIENIE DRZWI</t>
  </si>
  <si>
    <t>1.1.4.4.2.8</t>
  </si>
  <si>
    <t>1.1.4.4.2.9</t>
  </si>
  <si>
    <t>Drzwi V2 (hol windowy) - drzwi wewnętrzne dwuskrzydłowe EW o wymiarach (90+35)x210cm, szczegóły wg zestawienia A462-F3-PW-A-Z-001-01_ZESTAWIENIE DRZWI</t>
  </si>
  <si>
    <t>1.1.4.4.2.11</t>
  </si>
  <si>
    <t>Drzwi D6 (01.B.10) - drzwi wewnętrzne jednoskrzydłowe EW o wymiarach 90x210cm, szczegóły wg zestawienia A462-F3-PW-A-Z-001-01_ZESTAWIENIE DRZWI</t>
  </si>
  <si>
    <t>1.1.4.4.2.12</t>
  </si>
  <si>
    <t>Drzwi D6 (01.B.09) - drzwi wewnętrzne jednoskrzydłowe EW o wymiarach 90x210cm, szczegóły wg zestawienia A462-F3-PW-A-Z-001-01_ZESTAWIENIE DRZWI</t>
  </si>
  <si>
    <t>1.1.4.4.2.13</t>
  </si>
  <si>
    <t>Drzwi D6 (01.S.05) - drzwi wewnętrzne jednoskrzydłowe EW o wymiarach 90x210cm, szczegóły wg zestawienia A462-F3-PW-A-Z-001-01_ZESTAWIENIE DRZWI</t>
  </si>
  <si>
    <t>1.1.4.4.2.14</t>
  </si>
  <si>
    <t>Drzwi D6 (01.B.19, 01.B.11) - drzwi wewnętrzne jednoskrzydłowe o wymiarach 90x210cm, szczegóły wg zestawienia A462-F3-PW-A-Z-001-01_ZESTAWIENIE DRZWI</t>
  </si>
  <si>
    <t>1.1.4.4.2.15</t>
  </si>
  <si>
    <t>Drzwi D6 (01.S.30) - drzwi wewnętrzne jednoskrzydłowe EW o wymiarach 90x210cm, szczegóły wg zestawienia A462-F3-PW-A-Z-001-01_ZESTAWIENIE DRZWI</t>
  </si>
  <si>
    <t>1.1.4.4.2.16</t>
  </si>
  <si>
    <t>Drzwi D6 (01.S.11) - drzwi wewnętrzne jednoskrzydłowe EW o wymiarach 90x210cm, szczegóły wg zestawienia A462-F3-PW-A-Z-001-01_ZESTAWIENIE DRZWI</t>
  </si>
  <si>
    <t>1.1.4.4.2.17</t>
  </si>
  <si>
    <t>Drzwi D6 (01.T.03) - drzwi wewnętrzne jednoskrzydłowe EW o wymiarach 90x210cm, szczegóły wg zestawienia A462-F3-PW-A-Z-001-01_ZESTAWIENIE DRZWI</t>
  </si>
  <si>
    <t>1.1.4.4.2.18</t>
  </si>
  <si>
    <t>Drzwi D5 (01.B.13) - drzwi wewnętrzne jednoskrzydłowe o wymiarach 90x210cm, szczegóły wg zestawienia A462-F3-PW-A-Z-001-01_ZESTAWIENIE DRZWI</t>
  </si>
  <si>
    <t>1.1.4.4.2.19</t>
  </si>
  <si>
    <t>1.1.4.4.2.20</t>
  </si>
  <si>
    <t>Drzwi D1 (toalety ogólnodostępne) - drzwi wewnętrzne jednoskrzydłowe o wymiarach 90x210cm, szczegóły wg zestawienia A462-F3-PW-A-Z-001-01_ZESTAWIENIE DRZWI</t>
  </si>
  <si>
    <t>1.1.4.4.2.21</t>
  </si>
  <si>
    <t>1.1.4.4.2.22</t>
  </si>
  <si>
    <t>1.1.4.4.2.23</t>
  </si>
  <si>
    <t>Drzwi D10 (01.S.12) - drzwi wewnętrzne jednoskrzydłowe EW o wymiarach 90x210cm, szczegóły wg zestawienia A462-F3-PW-A-Z-001-01_ZESTAWIENIE DRZWI</t>
  </si>
  <si>
    <t>1.1.4.4.2.24</t>
  </si>
  <si>
    <t>Drzwi D10 (01.S.14) - drzwi wewnętrzne jednoskrzydłowe EW o wymiarach 90x210cm, szczegóły wg zestawienia A462-F3-PW-A-Z-001-01_ZESTAWIENIE DRZWI</t>
  </si>
  <si>
    <t>1.1.4.4.2.25</t>
  </si>
  <si>
    <t>Drzwi D5 (toalety, pom.  Kabiny WC) - drzwi wewnętrzne jednoskrzydłowe o wymiarach 90x210cm, szczegóły wg zestawienia A462-F3-PW-A-Z-001-01_ZESTAWIENIE DRZWI</t>
  </si>
  <si>
    <t>1.1.4.4.2.26</t>
  </si>
  <si>
    <t>1.1.4.4.2.27</t>
  </si>
  <si>
    <t>Drzwi V1b (01.B.18) - drzwi wewnętrzne jednoskrzydłowe EW o wymiarach 90x210cm, szczegóły wg zestawienia A462-F3-PW-A-Z-001-01_ZESTAWIENIE DRZWI</t>
  </si>
  <si>
    <t>1.1.4.4.2.28</t>
  </si>
  <si>
    <t>Drzwi V1 (01.B.12, 01.B.13, 01.B.17, 01.B.20) - drzwi wewnętrzne jednoskrzydłowe EW o wymiarach 90x260cm, szczegóły wg zestawienia A462-F3-PW-A-Z-001-01_ZESTAWIENIE DRZWI</t>
  </si>
  <si>
    <t>1.1.4.4.2.29</t>
  </si>
  <si>
    <t>Drzwi V1 (01.B.11, 01.B.14, 01.B.15, 01.B.16) - drzwi wewnętrzne jednoskrzydłowe EW o wymiarach 90x260cm, szczegóły wg zestawienia A462-F3-PW-A-Z-001-01_ZESTAWIENIE DRZWI</t>
  </si>
  <si>
    <t>1.1.4.4.3</t>
  </si>
  <si>
    <t>Parapety wewnętrzne</t>
  </si>
  <si>
    <t>1.1.4.4.3.1</t>
  </si>
  <si>
    <t>Parapety wewnętrzne - wykończone z materiału Corian, spójnym z wykończeniem blatów umywalkowych</t>
  </si>
  <si>
    <t>1.1.4.4.3.2</t>
  </si>
  <si>
    <t>Parapety wewnętrzne - wykończenie MDF</t>
  </si>
  <si>
    <t>1.1.4.4.3.3</t>
  </si>
  <si>
    <t>Parapety wewnętrzne - wykończenie MDF lakierowane</t>
  </si>
  <si>
    <t>1.1.4.4.3.4</t>
  </si>
  <si>
    <t>Parapety wewnętrzne - wykończone laminat, spójnym z wykończeniem blatu kuchennego</t>
  </si>
  <si>
    <t>1.1.4.5</t>
  </si>
  <si>
    <t>Pozostałe prace montażowe wewnętrzne</t>
  </si>
  <si>
    <t>1.1.4.5.1</t>
  </si>
  <si>
    <t>SL-pc01 - Listwa krawędziowa do glazury i terakoty z aluminium</t>
  </si>
  <si>
    <t>1.1.4.5.2</t>
  </si>
  <si>
    <t>SL-pc02 - Profil zakończeniowy do okładzin ściennych i narożników ścian- kątownik</t>
  </si>
  <si>
    <t>1.1.4.5.3</t>
  </si>
  <si>
    <t>SL-pc04 - Profil narożny do płytek ceramicznych WS-c02. Kantyna</t>
  </si>
  <si>
    <t>1.1.5</t>
  </si>
  <si>
    <t>WYPOSAŻENIE I ZABUDOWY STAŁE</t>
  </si>
  <si>
    <t>1.1.5.1</t>
  </si>
  <si>
    <t>Meble i zabudowy stałe</t>
  </si>
  <si>
    <t>1.1.5.1.1</t>
  </si>
  <si>
    <t>MS-s01 - Zabudowa ścian wydawki, szczegóły wg rys. A462-PW-A-AR.01-301.2</t>
  </si>
  <si>
    <t>1.1.5.1.2</t>
  </si>
  <si>
    <t>MS-s02 - Siedzisko na wymiar, szczegóły wg rys. A462-PW-A-DW-401</t>
  </si>
  <si>
    <t>1.1.5.1.3</t>
  </si>
  <si>
    <t>MS-k01 - Zabudowa na wymiar. Aneks kuchenny na parterze, szczegóły wg rys. ...</t>
  </si>
  <si>
    <t>1.1.5.1.4</t>
  </si>
  <si>
    <t>MS-k02 - Zabudowa na wymiar. Aneks kuchenny na parterze, szczegóły wg rys. ...</t>
  </si>
  <si>
    <t>1.1.5.1.5</t>
  </si>
  <si>
    <t>MS-k03 - Zabudowa na wymiar. Kuchnia wspólna na piętrze +1, szczegóły wg rys. ...</t>
  </si>
  <si>
    <t>1.1.5.1.6</t>
  </si>
  <si>
    <t>MS-k04 - Zabudowa na wymiar. Aneks kuchenny na piętrze +1, szczegóły wg rys. ...</t>
  </si>
  <si>
    <t>1.1.5.1.7</t>
  </si>
  <si>
    <t>MS-sz01 - Zabudowa w Sali konferencyjnej, szczegóły wg rys. A462-PW-A-AR.02-401</t>
  </si>
  <si>
    <t>1.1.5.1.8</t>
  </si>
  <si>
    <t>MS-z01 - Wysłona akustyczna w kantynie, szczegóły wg rys. ...</t>
  </si>
  <si>
    <t>1.1.5.1.9</t>
  </si>
  <si>
    <t>MS-z02 - Wysłony pomieszczeń biurowych na ścianie fasadowej i otworach okiennych. Żaluzje aluminiowe, malowane, szczegóły wg rys. ...</t>
  </si>
  <si>
    <t>1.1.5.2</t>
  </si>
  <si>
    <t>Wyposażenie sanitariatów (biały montaż + przybory)</t>
  </si>
  <si>
    <t>1.1.5.2.1</t>
  </si>
  <si>
    <t>WT-bc01 - Miska wc wisząca z deską wolnoopadającą</t>
  </si>
  <si>
    <t>1.1.5.2.2</t>
  </si>
  <si>
    <t>WT-bc02 - Pisuar elektroniczny do zasilania elektrycznego, rimless bez rantu spłukującego, dopływ osłonięty</t>
  </si>
  <si>
    <t>1.1.5.2.3</t>
  </si>
  <si>
    <t>WT-bc04 - Miska wc dla osób niepełnosprawnych wisząca z deską wolnoopadającą</t>
  </si>
  <si>
    <t>1.1.5.2.4</t>
  </si>
  <si>
    <t>WT-bc05 - Umywalka dla osób niepełnosprawnych</t>
  </si>
  <si>
    <t>1.1.5.2.5</t>
  </si>
  <si>
    <t>WT-bb01 - Bateria umywalkowa stojąca, elektroniczna</t>
  </si>
  <si>
    <t>1.1.5.2.6</t>
  </si>
  <si>
    <t>WT-bb02 - Przycisk spłukujący z funkcją elektronicznego spłukiwania bezdotykowego.
Przycisk kompletowany ze stelażem podtynkowym do misek wc, tego samego producenta</t>
  </si>
  <si>
    <t>1.1.5.2.7</t>
  </si>
  <si>
    <t>WT-bb03 - Zawór czerpalny + wpust podłogowy</t>
  </si>
  <si>
    <t>1.1.5.2.8</t>
  </si>
  <si>
    <t>WT-bb06 - Bateria umywalkowa stojąca, elektroniczna</t>
  </si>
  <si>
    <t>1.1.5.2.9</t>
  </si>
  <si>
    <t>WT-ba01 - Zalustrowy podajnik mydła do rąk</t>
  </si>
  <si>
    <t>1.1.5.2.10</t>
  </si>
  <si>
    <t>WT-ba02 - Zalustrowy podajnik reczników papierowych w listkach</t>
  </si>
  <si>
    <t>1.1.5.2.11</t>
  </si>
  <si>
    <t>WT-ba03 - Kosz  na odpady o pojemności 23L</t>
  </si>
  <si>
    <t>1.1.5.2.12</t>
  </si>
  <si>
    <t>WT-ba04 - Uchwyt na papier toaletowy</t>
  </si>
  <si>
    <t>1.1.5.2.13</t>
  </si>
  <si>
    <t>WT-ba05 - Uchwyt na zapasową rolkę papieru toaletowego</t>
  </si>
  <si>
    <t>1.1.5.2.14</t>
  </si>
  <si>
    <t xml:space="preserve">WT-ba06 - Szczotka do WC z przykrywką. Montowana natynkowo do ściany </t>
  </si>
  <si>
    <t>1.1.5.2.15</t>
  </si>
  <si>
    <t>WT-ba07 - Wieszak pojedynczy</t>
  </si>
  <si>
    <t>1.1.5.2.16</t>
  </si>
  <si>
    <t>WT-ba08 - Kosz sanitarny</t>
  </si>
  <si>
    <t>1.1.5.2.17</t>
  </si>
  <si>
    <t>WT-bs01 - Blat umywalkowy o szerokości dostosowanej do wnęki/ lub wytycznych wymiarowych na rzucie</t>
  </si>
  <si>
    <t>1.1.5.2.18</t>
  </si>
  <si>
    <t>WT-bs02 - Lustro nad blatem umywalkowym WT-bs01</t>
  </si>
  <si>
    <t>1.1.5.2.19</t>
  </si>
  <si>
    <t>WT-bs03 - Przegrody pisuarowe ceramiczne</t>
  </si>
  <si>
    <t>1.1.5.2.20</t>
  </si>
  <si>
    <t>WS-tb01 - Jednouchwytowa bateria umywalkowa stojąca</t>
  </si>
  <si>
    <t>1.1.5.2.21</t>
  </si>
  <si>
    <t>WT-tc01 - Umywalka montowana do ściany</t>
  </si>
  <si>
    <t>1.1.5.2.22</t>
  </si>
  <si>
    <t>WT-ta01 - Podajnik mydła, montowany na ścianie</t>
  </si>
  <si>
    <t>1.1.5.2.23</t>
  </si>
  <si>
    <t>WT-ta02 - Podajnik ręczników, montowany na ścianie</t>
  </si>
  <si>
    <t>1.1.5.2.24</t>
  </si>
  <si>
    <t>Zabudoawy sanitiariatów z płyt HPL (w tym drzwi)</t>
  </si>
  <si>
    <t>1.1.5.3</t>
  </si>
  <si>
    <t>Wyposażenie gastronomi</t>
  </si>
  <si>
    <t>1.1.5.3.1</t>
  </si>
  <si>
    <t>i04 - Zlew z miejscem na zmywarkę o wym. 1200x600x900mm, producent Edenox</t>
  </si>
  <si>
    <t>1.1.5.3.2</t>
  </si>
  <si>
    <t>i10 - Krzesło biurowe o wym. wg rys.mm, producent Meblowe</t>
  </si>
  <si>
    <t>1.1.5.3.3</t>
  </si>
  <si>
    <t>i22 - Zlew z półką o wym. 1200x600x850mm, producent Edenox</t>
  </si>
  <si>
    <t>1.1.5.3.4</t>
  </si>
  <si>
    <t>i51 - Szafa chłodnicza 600l przeszklona o wym. 780x740x1865mm, producent Asber WLP-650-Glass</t>
  </si>
  <si>
    <t>1.1.5.3.5</t>
  </si>
  <si>
    <t>N01 - Zlew z półką o wym. 1200x700x850mm, producent Edenox</t>
  </si>
  <si>
    <t>1.1.5.3.6</t>
  </si>
  <si>
    <t>N02 - Zlew załadowczy o wym. 1900x750x850mm, producent Edenox</t>
  </si>
  <si>
    <t>1.1.5.3.7</t>
  </si>
  <si>
    <t>N03 - Zmywarka kapturowa 500x600 o wym. 735x750x2235mm, producent Meiko M-iClean HL</t>
  </si>
  <si>
    <t>1.1.5.3.8</t>
  </si>
  <si>
    <t>N04 - Stół odbiorczy o wym. 1400x750x850mm, producent Edenox</t>
  </si>
  <si>
    <t>1.1.5.3.9</t>
  </si>
  <si>
    <t>N05 - Umywalka nierdzewna o wym. 400x400x160mm, producent Edenox</t>
  </si>
  <si>
    <t>1.1.5.3.10</t>
  </si>
  <si>
    <t>N06 - Kosz 120l o wym. 480x553x932mm, producent Proeko</t>
  </si>
  <si>
    <t>1.1.5.3.11</t>
  </si>
  <si>
    <t>N07 - Wóżek kelnerski o wym. 900x600x975mm, producent Asber CE-852</t>
  </si>
  <si>
    <t>1.1.5.3.12</t>
  </si>
  <si>
    <t>N08 - Stół z półką i modułem szuflad o wym. 1500x700x850mm, producent Edenox</t>
  </si>
  <si>
    <t>1.1.5.3.13</t>
  </si>
  <si>
    <t>N09 - Stół z półką i modułem szuflad o wym. 1300x700x850mm, producent Edenox</t>
  </si>
  <si>
    <t>1.1.5.3.14</t>
  </si>
  <si>
    <t>N10 - Regał ociekowy o wym. 700x500x1800mm, producent Edenox</t>
  </si>
  <si>
    <t>1.1.5.3.15</t>
  </si>
  <si>
    <t>N11 - Regał ociekowy o wym. 1600x500x1800mm, producent Edenox</t>
  </si>
  <si>
    <t>1.1.5.3.16</t>
  </si>
  <si>
    <t>N12 - Zmywarka do sprzętu o wym. 1030x895x1785mm, producent Meiko M-iClean FV130.2</t>
  </si>
  <si>
    <t>1.1.5.3.17</t>
  </si>
  <si>
    <t>N13 - Zlew z półką o wym. 600x700x850mm, producent Edenox</t>
  </si>
  <si>
    <t>1.1.5.3.18</t>
  </si>
  <si>
    <t>N14 - Frytkownica 2x15l o wym. 800x700x900mm, producent Kromet 700.FE-2x15f</t>
  </si>
  <si>
    <t>1.1.5.3.19</t>
  </si>
  <si>
    <t>N15 - Urządzenie wielofunkcyjne o wym. 1100x938x1080mm, producent iVario Pro 2-S</t>
  </si>
  <si>
    <t>1.1.5.3.20</t>
  </si>
  <si>
    <t>N16 - Piec konwekcyjno-parowy 6x1/1GN o wym. 850x775x754mm, producent Rational 6-1/1GN</t>
  </si>
  <si>
    <t>1.1.5.3.21</t>
  </si>
  <si>
    <t>N17 - Wózek do talerzy 28cm o wym. 1040x554x895mm, producent Asber CPC2-28</t>
  </si>
  <si>
    <t>1.1.5.3.22</t>
  </si>
  <si>
    <t>N18 - Stół z szafką o wym. 2000x700x850mm, producent Edenox</t>
  </si>
  <si>
    <t>1.1.5.3.23</t>
  </si>
  <si>
    <t>N19 - Kontakt grill podwojny o wym. 570x395x210mm, producent Bartscher 36002G</t>
  </si>
  <si>
    <t>1.1.5.3.24</t>
  </si>
  <si>
    <t>N20 - Podgrzewacz frytek IR o wym. 400x700x900mm, producent Kromet 700.PF-1p.T</t>
  </si>
  <si>
    <t>1.1.5.3.25</t>
  </si>
  <si>
    <t>N21 - Stół chłodniczy sałatkowy o wym. 912x700x894mm, producent Asber GTS-100 D</t>
  </si>
  <si>
    <t>1.1.5.3.26</t>
  </si>
  <si>
    <t>N22 - Witryna na napoje o wym. 1000x850x2000mm</t>
  </si>
  <si>
    <t>1.1.5.3.27</t>
  </si>
  <si>
    <t>N23 - Stół do pizzy o wym. 1492x800x850mm, producent Asber ETP-8-150-20 HC GR</t>
  </si>
  <si>
    <t>1.1.5.3.28</t>
  </si>
  <si>
    <t>N23a - Nadstawka chłodzona 6x1/4GN o wym. 1492x336x450mm, producent Asber GV-150</t>
  </si>
  <si>
    <t>1.1.5.3.29</t>
  </si>
  <si>
    <t>N24 - Stół z półką o wym. 1000x500x850mm, producent Edenox</t>
  </si>
  <si>
    <t>1.1.5.3.30</t>
  </si>
  <si>
    <t>N25 - Terminal POS o wym. wg rys., producent POS</t>
  </si>
  <si>
    <t>1.1.5.3.31</t>
  </si>
  <si>
    <t>N26 - Nadstawka z ośiwatleniem o wym. 1097x590x480mm, producent Edenox FS-L-CG2-311</t>
  </si>
  <si>
    <t>1.1.5.3.32</t>
  </si>
  <si>
    <t>N27 - Nadstawka grzewcza o wym. 1405x590x480mm, producent Edenox FS-H-CG2-411</t>
  </si>
  <si>
    <t>1.1.5.3.33</t>
  </si>
  <si>
    <t>N28 - Płyta grzewcza 3GN o wym. 1415x610x210mm, producent Asber DCT-411</t>
  </si>
  <si>
    <t>1.1.5.3.34</t>
  </si>
  <si>
    <t>N29 - Nadstawka grzewcza o wym. 1097x590x480mm, producent Edenox FS-H-CG2-311</t>
  </si>
  <si>
    <t>1.1.5.3.35</t>
  </si>
  <si>
    <t>N30 - Płyta grzewcza 3GN o wym. 1115x610x210mm, producent Asber DCT-311</t>
  </si>
  <si>
    <t>1.1.5.3.36</t>
  </si>
  <si>
    <t>N31 - Witryna chłodnicza z klapkami o wym. 1500x705x1635mm, producent DM-94951.4K-E</t>
  </si>
  <si>
    <t>1.1.5.3.37</t>
  </si>
  <si>
    <t>N32 - Płyta chlodzona 3GN o wym. 1115x610x558mm, producent Asber DRTP-311 HC</t>
  </si>
  <si>
    <t>1.1.5.3.38</t>
  </si>
  <si>
    <t>N33 - Szatkownica CL55 o wym. 380x330x920mm, producent Stalgast 713553</t>
  </si>
  <si>
    <t>1.1.5.3.39</t>
  </si>
  <si>
    <t>N34 - Regał magazynowy o wym. 2126x500x1750mm, producent Asber</t>
  </si>
  <si>
    <t>1.1.5.3.40</t>
  </si>
  <si>
    <t>N35 - Wózek na tace i sztućce o wym. 626x640x1335mm, producent Asber CNB-C</t>
  </si>
  <si>
    <t>1.1.5.3.41</t>
  </si>
  <si>
    <t>N36 - Szafa przelotowa o wym. 550x500x2000mm, producent Edenox</t>
  </si>
  <si>
    <t>1.1.5.3.42</t>
  </si>
  <si>
    <t>Montaż urządzeń</t>
  </si>
  <si>
    <t>1.1.5.4</t>
  </si>
  <si>
    <t>Pozostałe wyposażenie</t>
  </si>
  <si>
    <t>1.1.5.4.1</t>
  </si>
  <si>
    <t>OE-u1 - Ekran video wall</t>
  </si>
  <si>
    <t>1.1.5.4.2</t>
  </si>
  <si>
    <t>OE-u2 - Ekran LCD, 65’’</t>
  </si>
  <si>
    <t>1.1.5.4.3</t>
  </si>
  <si>
    <t>OE-u3 - Ekran do projektora, sufitowy</t>
  </si>
  <si>
    <t>1.1.5.4.4</t>
  </si>
  <si>
    <t>OE-u4 - Projektor krótkoogniskowy, podwieszany do sufitu/stropu</t>
  </si>
  <si>
    <t>1.1.5.4.5</t>
  </si>
  <si>
    <t>OE-u5 - Urządzenie wielofunkcyjne</t>
  </si>
  <si>
    <t>1.1.5.4.6</t>
  </si>
  <si>
    <t>OE-u6 - Drukarka A4</t>
  </si>
  <si>
    <t>1.1.5.4.7</t>
  </si>
  <si>
    <t>OE-u7 - Vending machine</t>
  </si>
  <si>
    <t>1.1.6</t>
  </si>
  <si>
    <t>WYKOŃCZENIA ZEWNĘTRZNE</t>
  </si>
  <si>
    <t>1.1.6.1</t>
  </si>
  <si>
    <t>SZ-m01 - Ściana zewnętrzna warstwowa:
- cegła betonowa spoinowana gr. 9cm (malowanie do potwierdzenia)
- styropian gr. 18cm,
- pustak silikatowy gr. 12cm</t>
  </si>
  <si>
    <t>1.1.6.2</t>
  </si>
  <si>
    <t>SZ-m03 - Ściana zewnętrzna warstwowa:
- wełna mineralna gr. 12cm,
- pustak silikatowy gr. 12cm</t>
  </si>
  <si>
    <t>1.1.6.3</t>
  </si>
  <si>
    <t>Okładzina ścian zewnętrzna z paneli kompozytowych Alucobond</t>
  </si>
  <si>
    <t>1.1.6.4</t>
  </si>
  <si>
    <t>SF-p1 - Podsufitka zewnętrzna na ścianie słupowo ryglowej</t>
  </si>
  <si>
    <t>1.1.6.5</t>
  </si>
  <si>
    <t xml:space="preserve">Podsufitka zewnętrzna przed windami gastronomicznymi </t>
  </si>
  <si>
    <t>1.1.6.6</t>
  </si>
  <si>
    <t>SF-p2 - Podsufitka zewnętrzna szachtu pomiędzy budynkiem istniejącym a nowoprojektowaną rozbudową</t>
  </si>
  <si>
    <t>1.1.6.7</t>
  </si>
  <si>
    <t>Drzwi VZ2 (zewnętrzne do pomieszczenia) - drzwi zewnętrzne jednoskrzydłowe EI60 o wymiarach 90x200cm, szczegóły wg zestawienia A462-F3-PW-A-Z-001-01_ZESTAWIENIE DRZWI</t>
  </si>
  <si>
    <t>1.1.6.8</t>
  </si>
  <si>
    <t>Uzupełnienie nawierzchni w terenie (po przebudowie strefy dostaw)</t>
  </si>
  <si>
    <t xml:space="preserve">WARTOŚĆ NETTO RAZEM </t>
  </si>
  <si>
    <r>
      <rPr>
        <b/>
        <sz val="12"/>
        <color rgb="FF000000"/>
        <rFont val="Aptos Narrow"/>
      </rPr>
      <t xml:space="preserve">ZESTAWIENIE ELEMENTÓW CENY OFERTOWEJ (Arkusz nr 3) - BRANŻA ELEKTRYCZNA/TELETECHNICZNA
</t>
    </r>
    <r>
      <rPr>
        <sz val="10"/>
        <color rgb="FF000000"/>
        <rFont val="Aptos Narrow"/>
      </rPr>
      <t>Baltic Hub w Gdańsku - PRZEBUDOWA</t>
    </r>
  </si>
  <si>
    <t xml:space="preserve">BRANŻA ELEKTRYCZNA </t>
  </si>
  <si>
    <t>2.1.1</t>
  </si>
  <si>
    <t>DEMONTAŻE</t>
  </si>
  <si>
    <t>2.1.1.1</t>
  </si>
  <si>
    <t>Demontaże</t>
  </si>
  <si>
    <t>kpl</t>
  </si>
  <si>
    <t>2.1.2</t>
  </si>
  <si>
    <t>INSTALACJE ELEKTRYCZNE</t>
  </si>
  <si>
    <t>2.1.2.1</t>
  </si>
  <si>
    <t>Instalacja odgromowa</t>
  </si>
  <si>
    <t>2.1.2.1.1</t>
  </si>
  <si>
    <t>Przebudowa instalacji odgrmowej</t>
  </si>
  <si>
    <t>2.1.2.2</t>
  </si>
  <si>
    <t>Trasy kablowe</t>
  </si>
  <si>
    <t>2.1.2.2.1</t>
  </si>
  <si>
    <t>Osadzenie w podłożu kołków metalowych kotwiących</t>
  </si>
  <si>
    <t>2.1.2.2.2</t>
  </si>
  <si>
    <t>Przykręcenie konstrukcji wsporczych o masie do 2kg do gotowego podłoża - 2 mocowania KE50</t>
  </si>
  <si>
    <t>szt</t>
  </si>
  <si>
    <t>2.1.2.2.3</t>
  </si>
  <si>
    <t>Przykręcanie do gotowych otworów korytek o szerokości do 100mm - Koryto kablowe K-50H60</t>
  </si>
  <si>
    <t>m</t>
  </si>
  <si>
    <t>2.1.2.2.4</t>
  </si>
  <si>
    <t>Przykręcenie konstrukcji wsporczych o masie do 2kg do gotowego podłoża - 2 mocowania KE100</t>
  </si>
  <si>
    <t>2.1.2.2.5</t>
  </si>
  <si>
    <t>Przykręcanie do gotowych otworów korytek o szerokości do 100mm - Koryto kablowe KE-100H60</t>
  </si>
  <si>
    <t>2.1.2.2.6</t>
  </si>
  <si>
    <t>Przykręcenie konstrukcji wsporczych o masie do 2kg do gotowego podłoża - 2 mocowania</t>
  </si>
  <si>
    <t>2.1.2.2.7</t>
  </si>
  <si>
    <t>Korytka o szerokości do 200 mm przykręcane do gotowych otworów Koryto kablowe KE-200H60</t>
  </si>
  <si>
    <t>2.1.2.2.8</t>
  </si>
  <si>
    <t>Przykręcenie konstrukcji wsporczych o masie do 2kg do gotowego podłoża - 2 mocowania KT50</t>
  </si>
  <si>
    <t>2.1.2.2.9</t>
  </si>
  <si>
    <t>Przykręcanie do gotowych otworów korytek o szerokości do 100mm - Koryto kablowe KT-50H60</t>
  </si>
  <si>
    <t>2.1.2.2.10</t>
  </si>
  <si>
    <t>Przykręcenie konstrukcji wsporczych o masie do 2kg do gotowego podłoża - 2 mocowania KT100</t>
  </si>
  <si>
    <t>2.1.2.2.11</t>
  </si>
  <si>
    <t>Przykręcanie do gotowych otworów korytek o szerokości do 100mm - Koryto kablowe KT-100H60</t>
  </si>
  <si>
    <t>2.1.2.2.12</t>
  </si>
  <si>
    <t>Przykręcenie konstrukcji wsporczych o masie do 2kg do gotowego podłoża - 2 mocowania KT-200</t>
  </si>
  <si>
    <t>2.1.2.2.13</t>
  </si>
  <si>
    <t>Korytka o szerokości do 200 mm przykręcane do gotowych otworów Koryto kablowe KT-200H60</t>
  </si>
  <si>
    <t>2.1.2.2.14</t>
  </si>
  <si>
    <t>Przykręcenie konstrukcji wsporczych o masie do 2kg do gotowego podłoża - 2 mocowania KT-300</t>
  </si>
  <si>
    <t>2.1.2.2.15</t>
  </si>
  <si>
    <t>Korytka o szerokości do 200 mm przykręcane do gotowych otworów Koryto kablowe KT-300H60</t>
  </si>
  <si>
    <t>2.1.2.2.16</t>
  </si>
  <si>
    <t>Przykręcenie konstrukcji wsporczych o masie do 2kg do gotowego podłoża - 2 mocowania KT-400</t>
  </si>
  <si>
    <t>2.1.2.2.17</t>
  </si>
  <si>
    <t>Korytka o szerokości do 200 mm przykręcane do gotowych otworów Koryto kablowe KT-400H60</t>
  </si>
  <si>
    <t>2.1.2.2.18</t>
  </si>
  <si>
    <t>Kanał podłogowy tehalit.UK n-komorowy, o szerokości 190mm i wysokości 38mm, dwie komory o szerokości 75mm i 115mm</t>
  </si>
  <si>
    <t>2.1.2.2.19</t>
  </si>
  <si>
    <t>Wycięcie w posadzce i odtworzenie</t>
  </si>
  <si>
    <t>2.1.2.3</t>
  </si>
  <si>
    <t>Kable i przewody</t>
  </si>
  <si>
    <t>2.1.2.3.1</t>
  </si>
  <si>
    <t>Układanie kabli o masie do 0,5kg/m w budynkach, budowlach lub na estakadach bez mocowania -WLZ do ROCH N2XH 5x6</t>
  </si>
  <si>
    <t>2.1.2.3.2</t>
  </si>
  <si>
    <t>Układanie kabli o masie do 0,5kg/m w budynkach, budowlach lub na estakadach bez mocowania -WLZ do ROCHtym N2XH 5x6</t>
  </si>
  <si>
    <t>2.1.2.3.3</t>
  </si>
  <si>
    <t>Układanie kabli o masie do 0,5kg/m w budynkach, budowlach lub na estakadach bez mocowania -WLZ do RKU2 N2XH 1x70</t>
  </si>
  <si>
    <t>2.1.2.3.4</t>
  </si>
  <si>
    <t>Układanie kabli o masie do 0,5kg/m w budynkach, budowlach lub na estakadach bez mocowania -WLZ do RKU2 N2XH 1x35</t>
  </si>
  <si>
    <t>2.1.2.3.5</t>
  </si>
  <si>
    <t>Przewody kabelkowe typu LgYżo 4 mm2</t>
  </si>
  <si>
    <t>2.1.2.3.6</t>
  </si>
  <si>
    <t>Układanie kabli o masie do 0,5kg/m w budynkach, budowlach lub na estakadach bez mocowania - Kabel N2XH 3x1,5mm2</t>
  </si>
  <si>
    <t>2.1.2.3.7</t>
  </si>
  <si>
    <t>Układanie kabli o masie do 0,5kg/m w budynkach, budowlach lub na estakadach bez mocowania - Kabel N2XH 2x1,5mm2</t>
  </si>
  <si>
    <t>2.1.2.3.8</t>
  </si>
  <si>
    <t>Układanie kabli o masie do 0,5kg/m w budynkach, budowlach lub na estakadach bez mocowania - Kabel N2XH 3x2,5mm2</t>
  </si>
  <si>
    <t>2.1.2.3.9</t>
  </si>
  <si>
    <t>Układanie kabli o masie do 0,5kg/m w budynkach, budowlach lub na estakadach bez mocowania - Kabel N2XH 5x2,5mm2</t>
  </si>
  <si>
    <t>2.1.2.3.10</t>
  </si>
  <si>
    <t>Układanie kabli o masie do 0,5kg/m w budynkach, budowlach lub na estakadach bez mocowania - Kabel N2XH 5x4mm2</t>
  </si>
  <si>
    <t>2.1.2.3.11</t>
  </si>
  <si>
    <t>Układanie kabli o masie do 0,5kg/m w budynkach, budowlach lub na estakadach bez mocowania - N2XH 5x6</t>
  </si>
  <si>
    <t>2.1.2.3.12</t>
  </si>
  <si>
    <t>Układanie kabli o masie do 0,5kg/m w budynkach, budowlach lub na estakadach bez mocowania - N2XH 5x10</t>
  </si>
  <si>
    <t>2.1.2.3.13</t>
  </si>
  <si>
    <t>Układanie kabli o masie do 0,5kg/m w budynkach, budowlach lub na estakadach bez mocowania - N2XH 5x16</t>
  </si>
  <si>
    <t>2.1.2.3.14</t>
  </si>
  <si>
    <t>Układanie kabli o masie do 0,5kg/m w budynkach, budowlach lub na estakadach bez mocowania YKY 5x4mm2</t>
  </si>
  <si>
    <t>2.1.2.3.15</t>
  </si>
  <si>
    <t>Przewody kabelkowe typu LgYżo 6 mm2</t>
  </si>
  <si>
    <t>2.1.2.3.16</t>
  </si>
  <si>
    <t>Przewód monitoringu</t>
  </si>
  <si>
    <t>2.1.2.3.17</t>
  </si>
  <si>
    <t>Sprawdzenie i pomiar 3-fazowego obwodu elektrycznego niskiego napięcia</t>
  </si>
  <si>
    <t>pomiar</t>
  </si>
  <si>
    <t>2.1.2.3.18</t>
  </si>
  <si>
    <t>Sprawdzenie i pomiar 1-fazowego obwodu elektrycznego niskiego napięcia</t>
  </si>
  <si>
    <t>2.1.2.4</t>
  </si>
  <si>
    <t>Rozdzielnice</t>
  </si>
  <si>
    <t>2.1.2.4.1</t>
  </si>
  <si>
    <t>Przeniesienie TSA</t>
  </si>
  <si>
    <t>2.1.2.4.2</t>
  </si>
  <si>
    <t>Przeniesienie TB</t>
  </si>
  <si>
    <t>2.1.2.4.3</t>
  </si>
  <si>
    <t>Dostawa i montaż Rozdzilnica ROCH</t>
  </si>
  <si>
    <t>2.1.2.4.4</t>
  </si>
  <si>
    <t>Dostawa i montaż Rozdzilnica ROCHTYM</t>
  </si>
  <si>
    <t>2.1.2.4.5</t>
  </si>
  <si>
    <t>Doposażenie Rozdzilnica RKU</t>
  </si>
  <si>
    <t>2.1.2.4.6</t>
  </si>
  <si>
    <t>Dostawa i montaż Rozdzilnica RKU2</t>
  </si>
  <si>
    <t>2.1.2.4.7</t>
  </si>
  <si>
    <t>Doposażenie Rozdzilnica TG3A</t>
  </si>
  <si>
    <t>2.1.2.4.8</t>
  </si>
  <si>
    <t>Doposażenie Rozdzilnica TG1</t>
  </si>
  <si>
    <t>2.1.2.4.9</t>
  </si>
  <si>
    <t>Doposażenie Rozdzilnica TG2</t>
  </si>
  <si>
    <t>2.1.2.4.10</t>
  </si>
  <si>
    <t>Doposażenie Rozdzilnica TK</t>
  </si>
  <si>
    <t>2.1.2.4.11</t>
  </si>
  <si>
    <t>Doposażenie Rozdzilnica TGA</t>
  </si>
  <si>
    <t>2.1.2.4.12</t>
  </si>
  <si>
    <t>Doposażenie Rozdzilnica T01</t>
  </si>
  <si>
    <t>2.1.2.4.13</t>
  </si>
  <si>
    <t>Doposażenie Rozdzilnica TK1</t>
  </si>
  <si>
    <t>2.1.2.4.14</t>
  </si>
  <si>
    <t>Doposażenie Rozdzilnica TOK</t>
  </si>
  <si>
    <t>2.1.2.4.15</t>
  </si>
  <si>
    <t>Doposażenie Rozdzilnica TO2</t>
  </si>
  <si>
    <t>2.1.2.4.16</t>
  </si>
  <si>
    <t>Doposażenie Rozdzilnica TO3</t>
  </si>
  <si>
    <t>2.1.2.4.17</t>
  </si>
  <si>
    <t>Doposażenie Rozdzilnica TK3.1</t>
  </si>
  <si>
    <t>2.1.2.4.18</t>
  </si>
  <si>
    <t>Doposażenie Rozdzilnica TK2.2</t>
  </si>
  <si>
    <t>2.1.2.4.19</t>
  </si>
  <si>
    <t>Doposażenie Rozdzilnica TWEJ</t>
  </si>
  <si>
    <t>2.1.2.4.20</t>
  </si>
  <si>
    <t>Doposażenie Rozdzilnica MWS</t>
  </si>
  <si>
    <t>2.1.2.4.21</t>
  </si>
  <si>
    <t>Doposażenie Rozdzilnica MWS2</t>
  </si>
  <si>
    <t>2.1.2.4.22</t>
  </si>
  <si>
    <t>Doposażenie Rozdzilnica MWS3</t>
  </si>
  <si>
    <t>2.1.2.4.23</t>
  </si>
  <si>
    <t>Pomiary rozdzielnic prądu zmiennego lub stałego niskiego napięcia do 20 pól</t>
  </si>
  <si>
    <t>2.1.2.5</t>
  </si>
  <si>
    <t>UPS</t>
  </si>
  <si>
    <t>2.1.2.5.1</t>
  </si>
  <si>
    <t>Schneider UPS-demontaż</t>
  </si>
  <si>
    <t>2.1.2.5.2</t>
  </si>
  <si>
    <t>Dostawa i montaż Schneider UPS 10kVA</t>
  </si>
  <si>
    <t>2.1.2.5.3</t>
  </si>
  <si>
    <t>2.1.2.6</t>
  </si>
  <si>
    <t>Oświetlenie podstawowe</t>
  </si>
  <si>
    <t>2.1.2.6.1</t>
  </si>
  <si>
    <t>Dostawa i montaż C1 STRAW 170 GU10 500lm 5W 3000K DALI</t>
  </si>
  <si>
    <t>2.1.2.6.2</t>
  </si>
  <si>
    <t>Dostawa i montaż C3 CAPS SD60 LED 545lm 6W 36D 3000K DALI</t>
  </si>
  <si>
    <t>2.1.2.6.3</t>
  </si>
  <si>
    <t>Dostawa i montaż D2 DL 50 LV LED 2W 30D, IP67 3000K DALI</t>
  </si>
  <si>
    <t>2.1.2.6.4</t>
  </si>
  <si>
    <t>Dostawa i montaż D3 DL 90 LED 7W 30D 3000K DALI</t>
  </si>
  <si>
    <t>2.1.2.6.5</t>
  </si>
  <si>
    <t>Dostawa i montaż D4 DLN 170 LED 10W 60D 3000K</t>
  </si>
  <si>
    <t>2.1.2.6.6</t>
  </si>
  <si>
    <t>Dostawa i montaż F1 FAMA LED 23W, IP65 3000K</t>
  </si>
  <si>
    <t>2.1.2.6.7</t>
  </si>
  <si>
    <t>Dostawa i montaż L1 STAX 100 LED 13W 60D honeycomb UGR&lt;16 3000K DALI</t>
  </si>
  <si>
    <t>2.1.2.6.8</t>
  </si>
  <si>
    <t>Dostawa i montaż L1A STAX 100 LED 8W 60D honeycomb UGR&lt;14 3000K DALI</t>
  </si>
  <si>
    <t>2.1.2.6.9</t>
  </si>
  <si>
    <t>Dostawa i montaż L1B STAX 100 LED 8W 60D OG IP44 UGR&lt;20 3000K DALI</t>
  </si>
  <si>
    <t>2.1.2.6.10</t>
  </si>
  <si>
    <t>Dostawa i montaż L1C STAX 100 LED 13W 60D OG IP44 UGR&lt;22 3000K DALI</t>
  </si>
  <si>
    <t>2.1.2.6.11</t>
  </si>
  <si>
    <t>Dostawa i montaż J1 JIRO 90 LED 14W 60D UGR&lt;22 3000K DALI</t>
  </si>
  <si>
    <t>2.1.2.6.12</t>
  </si>
  <si>
    <t>Dostawa i montaż M1 MESMO SD2 LED 160W 3000K L=5000mm DALI</t>
  </si>
  <si>
    <t>2.1.2.6.13</t>
  </si>
  <si>
    <t>Dostawa i montaż S1 STAR SD1 500 LED 12W 3000K</t>
  </si>
  <si>
    <t>2.1.2.6.14</t>
  </si>
  <si>
    <t>Dostawa i montaż S2 STAR SD1 900 LED 22W 3000K</t>
  </si>
  <si>
    <t>2.1.2.6.15</t>
  </si>
  <si>
    <t>Dostawa i montaż S3 SKYLIGHT LED 19W, IP66 3000K</t>
  </si>
  <si>
    <t>2.1.2.6.16</t>
  </si>
  <si>
    <t>Dostawa i montaż T1 TARA LED 13W 3000K</t>
  </si>
  <si>
    <t>2.1.2.6.17</t>
  </si>
  <si>
    <t>Dostawa i montaż Z1 NELLY WHITE TW LED 15W 80D UGR&lt;16 3000K DALI</t>
  </si>
  <si>
    <t>2.1.2.6.18</t>
  </si>
  <si>
    <t>Dostawa i montaż Z1A NELLY WHITE TW LED 3x15W 80D L=3640mm UGR&lt;16 3000K DALI</t>
  </si>
  <si>
    <t>2.1.2.6.19</t>
  </si>
  <si>
    <t>Dostawa i montaż Z1B NELLY WHITE TW LED 2x15W 80D L=UGR&lt;16 3000K DALI</t>
  </si>
  <si>
    <t>2.1.2.6.20</t>
  </si>
  <si>
    <t>Dostawa i montaż Z2A NFRA 2x8 lenses 2x1290lm 2x12W L=1400mm 3000K UGR&lt;19 DALI</t>
  </si>
  <si>
    <t>2.1.2.6.21</t>
  </si>
  <si>
    <t>Dostawa i montaż Z2B INFRA 1x8 lenses 12W L=840mm UGR&lt;19 3000K DALI</t>
  </si>
  <si>
    <t>2.1.2.6.22</t>
  </si>
  <si>
    <t>Dostawa i montaż Z2C INFRA 1x8 lenses 12W L=840mm UGR&lt;19 3000K DALI</t>
  </si>
  <si>
    <t>2.1.2.6.23</t>
  </si>
  <si>
    <t>Dostawa i montaż Z2D INFRA 1x8 lenses 12W L=840mm UGR&lt;19 3000K DALI</t>
  </si>
  <si>
    <t>2.1.2.6.24</t>
  </si>
  <si>
    <t>Dostawa i montaż Z3 Z60 OPAL LINE HP LED 44W L=1960mm 3000K</t>
  </si>
  <si>
    <t>2.1.2.6.25</t>
  </si>
  <si>
    <t>Dostawa i montaż Z4 Z60 OPAL LINE HP LED 38W L=1680mm 3000K</t>
  </si>
  <si>
    <t>2.1.2.6.26</t>
  </si>
  <si>
    <t>Pomiar natężenia oświetlenia wnętrz na wyznaczonych punktach pomiarowych płaszczyzny roboczej - pomiar pierwszy</t>
  </si>
  <si>
    <t>punkt</t>
  </si>
  <si>
    <t>2.1.2.6.27</t>
  </si>
  <si>
    <t>Pomiar natężenia oświetlenia wnętrz na wyznaczonych punktach pomiarowych płaszczyzny roboczej - każdy następny pomiar w pomieszczeniu</t>
  </si>
  <si>
    <t>2.1.2.7</t>
  </si>
  <si>
    <t>Oświetlenie awaryjne</t>
  </si>
  <si>
    <t>2.1.2.7.1</t>
  </si>
  <si>
    <t>Dostawa i montaż QN31 AXN PREMIUM/LiFePO4 460lm 1h RU RW2 SE IP65 nastropowy, soczewka</t>
  </si>
  <si>
    <t>2.1.2.7.2</t>
  </si>
  <si>
    <t>Dostawa i montaż QN34 AXN PREMIUM/LiFePO4 460lm 1h RU RW2 SE IP65 nastropowy, soczewka</t>
  </si>
  <si>
    <t>2.1.2.7.3</t>
  </si>
  <si>
    <t>Dostawa i montaż QP31 AXP PREMIUM/LiFePO4 460lm 1h RU RW2 SE IP65/20 dostropowy,</t>
  </si>
  <si>
    <t>2.1.2.7.4</t>
  </si>
  <si>
    <t>Dostawa i montaż QP34 AXP PREMIUM/LiFePO4 460lm 1h RU RW2 SE IP65/20 dostropowy,</t>
  </si>
  <si>
    <t>2.1.2.7.5</t>
  </si>
  <si>
    <t>Dostawa i montaż QP63 AXP PREMIUM/LiFePO4 785lm 1h RU RW2 SE IP65/20 dostropowy,</t>
  </si>
  <si>
    <t>2.1.2.7.6</t>
  </si>
  <si>
    <t>Dostawa i montaż ON30+T OUTDOOR LED PREMIUM/LiFePO4 460lm 1h RU SE IP66 naścienny,</t>
  </si>
  <si>
    <t>2.1.2.7.7</t>
  </si>
  <si>
    <t>Dostawa i montaż Y5 ARROW N PREMIUM/LiFePO4 1h RU RW2 SA IP40 naścienny/nastropowy,</t>
  </si>
  <si>
    <t>2.1.2.7.8</t>
  </si>
  <si>
    <t>Dostawa i montaż QN63 AXN PREMIUM/LiFePO4 785lm 1h RU RW2 SE IP65 nastropowy, soczewka</t>
  </si>
  <si>
    <t>2.1.2.7.9</t>
  </si>
  <si>
    <t>2.1.2.7.10</t>
  </si>
  <si>
    <t>2.1.2.8</t>
  </si>
  <si>
    <t>Osprzęt</t>
  </si>
  <si>
    <t>2.1.2.8.1</t>
  </si>
  <si>
    <t>Dostawa i montaż Helvar 321D2 Multisensor (DALI-2)</t>
  </si>
  <si>
    <t>2.1.2.8.2</t>
  </si>
  <si>
    <t>Dostawa i montaż Helvar 320D2 PIR DALI-2</t>
  </si>
  <si>
    <t>2.1.2.8.3</t>
  </si>
  <si>
    <t>Dostawa i montaż Floorbox typu B: 4xRJ45, 2x230V, 3x230Vd komputerowe</t>
  </si>
  <si>
    <t>2.1.2.8.4</t>
  </si>
  <si>
    <t>Dostawa i montaż Floorbox typu C: F4xRJ45, 1x230Vd komputerowe, 1x230Vh (Harting)</t>
  </si>
  <si>
    <t>2.1.2.8.5</t>
  </si>
  <si>
    <t>Dostawa i montaż Floorbox typu E: 2xRJ45, 2x230V</t>
  </si>
  <si>
    <t>2.1.2.8.6</t>
  </si>
  <si>
    <t>Dostawa i montaż Helvar przekaźnik ON/OFF 1-no kanałowy DALI 492</t>
  </si>
  <si>
    <t>2.1.2.8.7</t>
  </si>
  <si>
    <t>Dostawa i montaż Helvar 950 Lighting Router DALI</t>
  </si>
  <si>
    <t>2.1.2.8.8</t>
  </si>
  <si>
    <t>Dostawa i montaż Czujnik ruchu Swiss Garde 360 Plus, podtynkowy, zasięg 16m</t>
  </si>
  <si>
    <t>2.1.2.8.9</t>
  </si>
  <si>
    <t>Dostawa i montaż Czujnik ruchu z czujką zmierzchu, natynkowy</t>
  </si>
  <si>
    <t>2.1.2.8.10</t>
  </si>
  <si>
    <t>Dostawa i montaż Helvar 135WD2 Panel 7-mio przyciskowy (DALI-2) + Helvar 230S Ramka pojedyńcza</t>
  </si>
  <si>
    <t>2.1.2.8.11</t>
  </si>
  <si>
    <t>Dostawa i montaż przycisku sterującego PWP</t>
  </si>
  <si>
    <t>2.1.2.8.12</t>
  </si>
  <si>
    <t>Przygotowanie podłoża pod osprzęt instalacyjny mocowany na zaprawie cementowej lub gipsowej - wykonanie ślepych otworów w podłożu ceg- lanym</t>
  </si>
  <si>
    <t>2.1.2.8.13</t>
  </si>
  <si>
    <t>Puszki instalacyjne podtynkowe pojedyncze o śr.do 60 mm</t>
  </si>
  <si>
    <t>2.1.2.8.14</t>
  </si>
  <si>
    <t>Dostawa i montaż łączniki i przyciski jednobiegunowe podtynkowe w puszce instalacyjnej-Wyłącznik 1 bieg ip20 p.t</t>
  </si>
  <si>
    <t>2.1.2.8.15</t>
  </si>
  <si>
    <t>Dostawa i montaż pod tynkiem w puszce instalacyjnej łącznika świecznikowego - Wyłącznik świecznikowy IP20 p.t.</t>
  </si>
  <si>
    <t>2.1.2.8.16</t>
  </si>
  <si>
    <t>Dostawa i montaż łączniki i przyciski instalacyjne bryzgoszczelne jednobiegunowe Wyłącznik 1 bieg ip44 p.t</t>
  </si>
  <si>
    <t>2.1.2.8.17</t>
  </si>
  <si>
    <t>Dostawa i montaż łączniki instalacyjne bryzgoszczelne schodowy Wyłącznik schodowy ip44 p.t</t>
  </si>
  <si>
    <t>2.1.2.8.18</t>
  </si>
  <si>
    <t>Dostawa i montaż gniazda pojedyncze IP20</t>
  </si>
  <si>
    <t>2.1.2.8.19</t>
  </si>
  <si>
    <t>Dostawa i montaż gniazda pojedyncze IP44</t>
  </si>
  <si>
    <t>2.1.2.8.20</t>
  </si>
  <si>
    <t>Dostawa i montaż gniazdo trójfazowe 400V/16A, z bolcem ochronnym, IP44, podtynkowe</t>
  </si>
  <si>
    <t>2.1.2.8.21</t>
  </si>
  <si>
    <t>Dostawa i montaż gniazdo trójfazowe 400V/32A, z bolcem ochronnym, IP44, podtynkowe</t>
  </si>
  <si>
    <t>2.1.2.9</t>
  </si>
  <si>
    <t>Przejścia ogniowe</t>
  </si>
  <si>
    <t>2.1.2.9.1</t>
  </si>
  <si>
    <t>2.1.3</t>
  </si>
  <si>
    <t>INSTALACJE TELETCHNICZNE</t>
  </si>
  <si>
    <t>2.1.3.1</t>
  </si>
  <si>
    <t>SSP</t>
  </si>
  <si>
    <t>2.1.3.1.1</t>
  </si>
  <si>
    <t>Montaż kompaktowej centrali alarmowej do 8 linii dozorowych SSP</t>
  </si>
  <si>
    <t>2.1.3.1.2</t>
  </si>
  <si>
    <t>Montaż kompaktowej centrali alarmowej do 8 linii dozorowych Panelu wyniesnego</t>
  </si>
  <si>
    <t>2.1.3.1.3</t>
  </si>
  <si>
    <t>Montaż czujek pożarowych - izotopowa lub optyczna dymu-CUBUS MTD 533X</t>
  </si>
  <si>
    <t>2.1.3.1.4</t>
  </si>
  <si>
    <t>Montaż gniazd pożarowych</t>
  </si>
  <si>
    <t>2.1.3.1.5</t>
  </si>
  <si>
    <t>Montaż dodatkowych urządzeń i elementów SAP - wskaźnik zadziałania BX-UPI</t>
  </si>
  <si>
    <t>2.1.3.1.6</t>
  </si>
  <si>
    <t>Montaż ręcznych ostrzegaczy pożaru - przycisk typu adresowego MCP545X-1RPL</t>
  </si>
  <si>
    <t>2.1.3.1.7</t>
  </si>
  <si>
    <t>Montaż modułu adresowego sterującego do 8 wejść/wyjść Moduł BX-REL4</t>
  </si>
  <si>
    <t>2.1.3.1.8</t>
  </si>
  <si>
    <t>Przewody kabelkowe o łącznym przekroju żył do 7.5 mm2 układane n.t. na betonie - Przewód uniepalniony pętli typ HTKSH 1x2x0,8</t>
  </si>
  <si>
    <t>2.1.3.1.9</t>
  </si>
  <si>
    <t>Przewody kabelkowe o łącznym przekroju żył do 7.5 mm2 układane n.t. na betonie YnTKSYekw 1x2x0,8</t>
  </si>
  <si>
    <t>2.1.3.1.10</t>
  </si>
  <si>
    <t>Rury winidurowe o śr.do 20 mm uk adane n.t.</t>
  </si>
  <si>
    <t>2.1.3.1.11</t>
  </si>
  <si>
    <t>Przewody kabelkowe o łącznym przekroju żył do 7.5 mm2 układane n.t. na betonie - Przewód HDGS 2x1,5</t>
  </si>
  <si>
    <t>2.1.3.1.12</t>
  </si>
  <si>
    <t>Dostawa i montaż światłowód do sieciowania</t>
  </si>
  <si>
    <t>2.1.3.1.13</t>
  </si>
  <si>
    <t>Dostawa i montaż puszki PIP</t>
  </si>
  <si>
    <t>2.1.3.1.14</t>
  </si>
  <si>
    <t>Uruchomienie systemu ssp</t>
  </si>
  <si>
    <t>2.1.3.2</t>
  </si>
  <si>
    <t>KD</t>
  </si>
  <si>
    <t>2.1.3.2.1</t>
  </si>
  <si>
    <t>Montaż elementów systemu kontroli dostępu - kontroler (sterownik) dla 4 drzwiowy</t>
  </si>
  <si>
    <t>2.1.3.2.2</t>
  </si>
  <si>
    <t>Dostawa i montaż zasilacz do KD</t>
  </si>
  <si>
    <t>2.1.3.2.3</t>
  </si>
  <si>
    <t>Montaż przycisku ewakuacyjnego</t>
  </si>
  <si>
    <t>2.1.3.2.4</t>
  </si>
  <si>
    <t>Montaż elementów systemu kontroli dostępu czytnik identyfikujący Access reader HID HID iCLASS SE R10</t>
  </si>
  <si>
    <t>2.1.3.2.5</t>
  </si>
  <si>
    <t>Instalowanie przycisku wyjścia natynkowy</t>
  </si>
  <si>
    <t>2.1.3.2.6</t>
  </si>
  <si>
    <t>Dostawa i montaż przewód LSOH kat. 6</t>
  </si>
  <si>
    <t>2.1.3.2.7</t>
  </si>
  <si>
    <t>2.1.3.2.8</t>
  </si>
  <si>
    <t xml:space="preserve">Podłaczenie kontraktron </t>
  </si>
  <si>
    <t>2.1.3.2.9</t>
  </si>
  <si>
    <t>Przewody kabelkowe o łącznym przekroju żył do 7.5 mm2 układane n.t. na betonie - Przewód uniepalniony typ HTKSH 1x2x1</t>
  </si>
  <si>
    <t>2.1.3.2.10</t>
  </si>
  <si>
    <t>Przewody kabelkowe o łącznym przekroju żył do 7.5 mm2 układane n.t. na betonie - Przewód uniepalniony typ HTKSH 1x2x0,5</t>
  </si>
  <si>
    <t>2.1.3.2.11</t>
  </si>
  <si>
    <t>Przewody kabelkowe o łącznym przekroju żył do 7.5 mm2 układane n.t. na betonie - Przewód uniepalniony typ HTKSH 1x2x2</t>
  </si>
  <si>
    <t>2.1.3.2.12</t>
  </si>
  <si>
    <t>Testowanie i uruchomienie systemu</t>
  </si>
  <si>
    <t>2.1.3.3</t>
  </si>
  <si>
    <t>CCTV</t>
  </si>
  <si>
    <t>2.1.3.3.1</t>
  </si>
  <si>
    <t>Dostawa i montaż Switch</t>
  </si>
  <si>
    <t>2.1.3.3.2</t>
  </si>
  <si>
    <t>Dostawa i montaż kamera kopułkowa</t>
  </si>
  <si>
    <t>2.1.3.3.3</t>
  </si>
  <si>
    <t>2.1.3.3.4</t>
  </si>
  <si>
    <t>2.1.3.3.5</t>
  </si>
  <si>
    <t>Dostawa i montaż gniazdo internetowe 1xRJ45</t>
  </si>
  <si>
    <t>2.1.3.3.6</t>
  </si>
  <si>
    <t>2.1.3.3.7</t>
  </si>
  <si>
    <t>2.1.3.3.8</t>
  </si>
  <si>
    <t>Uruchomienie linii transmisji wizji systemu TVU</t>
  </si>
  <si>
    <t>2.1.3.3.9</t>
  </si>
  <si>
    <t>Wykonanie pomiarów torów transmisyjnych - pierwsza linia</t>
  </si>
  <si>
    <t>2.1.3.3.10</t>
  </si>
  <si>
    <t>Wykonanie pomiarów torów transmisyjnych - każda następna linia</t>
  </si>
  <si>
    <t>2.1.3.3.11</t>
  </si>
  <si>
    <t>Uruchomienie</t>
  </si>
  <si>
    <t>2.1.3.4</t>
  </si>
  <si>
    <t>LAN</t>
  </si>
  <si>
    <t>2.1.3.4.1</t>
  </si>
  <si>
    <t>Dostawa i montaż szaf LAN</t>
  </si>
  <si>
    <t>2.1.3.4.2</t>
  </si>
  <si>
    <t>Dostawa i montaż Access point</t>
  </si>
  <si>
    <t>2.1.3.4.3</t>
  </si>
  <si>
    <t>2.1.3.4.4</t>
  </si>
  <si>
    <t>2.1.3.4.5</t>
  </si>
  <si>
    <t>2.1.3.4.6</t>
  </si>
  <si>
    <t>Dostawa i montaż gniazdo internetowe 2xRJ45</t>
  </si>
  <si>
    <t>2.1.3.4.7</t>
  </si>
  <si>
    <t>2.1.3.4.8</t>
  </si>
  <si>
    <t>2.1.3.4.9</t>
  </si>
  <si>
    <t>2.1.3.5</t>
  </si>
  <si>
    <t>2.1.3.5.1</t>
  </si>
  <si>
    <t>2.1.4</t>
  </si>
  <si>
    <t>BMS</t>
  </si>
  <si>
    <t>2.1.4.1</t>
  </si>
  <si>
    <t>Dostawa i montaż RM.N8W8</t>
  </si>
  <si>
    <t>2.1.4.2</t>
  </si>
  <si>
    <t>Dostawa i montaż RM.N11W11</t>
  </si>
  <si>
    <t>2.1.4.3</t>
  </si>
  <si>
    <t>Dostawa i montaż RM.N1W1</t>
  </si>
  <si>
    <t>2.1.4.4</t>
  </si>
  <si>
    <t>2.1.4.5</t>
  </si>
  <si>
    <t>Programowanie</t>
  </si>
  <si>
    <t>2.1.4.6</t>
  </si>
  <si>
    <t>Okablowanie</t>
  </si>
  <si>
    <r>
      <rPr>
        <b/>
        <sz val="12"/>
        <color rgb="FF000000"/>
        <rFont val="Aptos Narrow"/>
      </rPr>
      <t xml:space="preserve">ZESTAWIENIE ELEMENTÓW CENY OFERTOWEJ (Arkusz nr 4) - BRANŻA SANITARNA
</t>
    </r>
    <r>
      <rPr>
        <sz val="10"/>
        <color rgb="FF000000"/>
        <rFont val="Aptos Narrow"/>
      </rPr>
      <t>Baltic Hub w Gdańsku - PRZEBUDOWA</t>
    </r>
  </si>
  <si>
    <t xml:space="preserve">BRANŻA SANITARNA </t>
  </si>
  <si>
    <t>3.1.1</t>
  </si>
  <si>
    <t>INSTALACJA CENTRANEGO OGRZEWANIA</t>
  </si>
  <si>
    <t>3.1.1.1</t>
  </si>
  <si>
    <t>3.1.1.1.1</t>
  </si>
  <si>
    <t>Demontaż istniejącej kurtyny powietrznej</t>
  </si>
  <si>
    <t>3.1.1.1.2</t>
  </si>
  <si>
    <t>Demontaż grzejnika pionowego VSV-M</t>
  </si>
  <si>
    <t>3.1.1.1.3</t>
  </si>
  <si>
    <t>Demontaż istniejących grzejników jednopłytowych</t>
  </si>
  <si>
    <t>3.1.1.1.4</t>
  </si>
  <si>
    <t>Demontaż istniejących grzejników dwupłytowych</t>
  </si>
  <si>
    <t>3.1.1.1.5</t>
  </si>
  <si>
    <t>Demntaż zaworu odcinającego</t>
  </si>
  <si>
    <t>3.1.1.1.6</t>
  </si>
  <si>
    <t>Demontaż instniejącego rurociągu z tworzywa sztucznego dn 20mm</t>
  </si>
  <si>
    <t>3.1.1.2</t>
  </si>
  <si>
    <t>Grzejniki / kutryny</t>
  </si>
  <si>
    <t>3.1.1.2.1</t>
  </si>
  <si>
    <t>Grzejnik elektryczny RADIALIGHT typ ICON7 z wbudowanym termostatem. Moc 750W, stopień ochrony: IP24</t>
  </si>
  <si>
    <t>3.1.1.2.2</t>
  </si>
  <si>
    <t>Grzejnik elektryczny łazienkowy ozdobny ADAX, NEO NP z wbudowanym termostatem. Moc 400W, stopień ochrony: IP24</t>
  </si>
  <si>
    <t>3.1.1.2.3</t>
  </si>
  <si>
    <t>Grzejnik elektryczny łazienkowy ozdobny ADAX, NEO NP z wbudowanym termostatem. Moc 800W, stopień ochrony: IP24</t>
  </si>
  <si>
    <t>3.1.1.2.4</t>
  </si>
  <si>
    <t>Grzejnik elektryczny łazienkowy biały INSTAL PROJEKT, STICK LEVEL STILE. Moc 600W, stopień ochrony: IP24</t>
  </si>
  <si>
    <t>3.1.1.2.5</t>
  </si>
  <si>
    <t>Kurtyna powietrzna Rosenberg typu DAM ECM 1000 E z nagrzewnicą elektryczną, trzystopniową. Parametry: 3/6/9 kW, 400 V, 50 Hz. Pozostale parametry zgodnie z projektem.</t>
  </si>
  <si>
    <t>3.1.2</t>
  </si>
  <si>
    <t>INSTALACJA FREONOWA (VRF + agregaty do chłodnic w centralach)</t>
  </si>
  <si>
    <t>3.1.2.1</t>
  </si>
  <si>
    <t>3.1.2.1.1</t>
  </si>
  <si>
    <t>Demontaż rurociągu miedzianego</t>
  </si>
  <si>
    <t>3.1.2.1.2</t>
  </si>
  <si>
    <t>Relokacja jednostki wewnętrznej na poziomie +2 (demontaż i ponowny montaż)</t>
  </si>
  <si>
    <t>3.1.2.1.3</t>
  </si>
  <si>
    <t>Demontaż urządzeń klimatyzacyjnych Carrier oraz FUJITSU</t>
  </si>
  <si>
    <t>3.1.2.1.4</t>
  </si>
  <si>
    <t>Utylizacja zdemontowanych jednostek klimatyzacyjnych</t>
  </si>
  <si>
    <t>3.1.2.1.5</t>
  </si>
  <si>
    <t>Odpompowanie czynnika z istniejącego układu, próba szczelności układu, uzupełnienie czynnikiem i ponowne uruchomienie instalacji (poz +2)</t>
  </si>
  <si>
    <t>3.1.2.2</t>
  </si>
  <si>
    <t>Urządzenia - montaż</t>
  </si>
  <si>
    <t>3.1.2.2.1</t>
  </si>
  <si>
    <t>Jednostka zewnętrzna, inwerterowa typ REYA13A. Parametry: chłodzenie : 30,9 kW, grzanie 18,5 kW (VRF układ 2) - montaż</t>
  </si>
  <si>
    <t>3.1.2.2.2</t>
  </si>
  <si>
    <t>Jednostka zewnętrzna, inwerterowa typ REYA16A. Parametry: chłodzenie : 36,4 kW, grzanie 12,2 kW (VRF układ 5) - montaż</t>
  </si>
  <si>
    <t>3.1.2.2.3</t>
  </si>
  <si>
    <t>Jednostka zewnętrzna, inwerterowa typ RXYSA4AY1. Parametry: chłodzenie : 3,8kW, grzanie 2,6 kW (VRF układ 1) - montaż</t>
  </si>
  <si>
    <t>3.1.2.2.4</t>
  </si>
  <si>
    <t>Jednostka zewnętrzna, inwerterowa typ RZAG35B. Parametry: chłodzenie : 3,0 kW, grzanie 0,6 kW (VRF układ 1) - montaż</t>
  </si>
  <si>
    <t>3.1.2.2.5</t>
  </si>
  <si>
    <t>Jednostka wewnętrzna, inwerterowa, wersja kanałow typ FXDA10A + sterownik - montaż</t>
  </si>
  <si>
    <t>3.1.2.2.6</t>
  </si>
  <si>
    <t>Jednostka wewnętrzna, inwerterowa, wersja kanałow typ FXDA15A + sterownik - montaż</t>
  </si>
  <si>
    <t>3.1.2.2.7</t>
  </si>
  <si>
    <t>Jednostka wewnętrzna, inwerterowa, wersja kanałow typ FXDA20A + sterownik - montaż</t>
  </si>
  <si>
    <t>3.1.2.2.8</t>
  </si>
  <si>
    <t>Jednostka wewnętrzna, inwerterowa, wersja kanałow typ FXDA25A + sterownik - montaż</t>
  </si>
  <si>
    <t>3.1.2.2.9</t>
  </si>
  <si>
    <t>Jednostka wewnętrzna, inwerterowa, wersja kanałow typ FXDA32A + sterownik - montaż</t>
  </si>
  <si>
    <t>3.1.2.2.10</t>
  </si>
  <si>
    <t>Jednostka wewnętrzna, inwerterowa, wersja kanałow typ FXD402A + sterownik - montaż</t>
  </si>
  <si>
    <t>3.1.2.2.11</t>
  </si>
  <si>
    <t>Jednostka wewnętrzna, inwerterowa, wersja kanałow typ FXDA50A + sterownik - montaż</t>
  </si>
  <si>
    <t>3.1.2.2.12</t>
  </si>
  <si>
    <t>Jednostka wewnętrzna, inwerterowa, wersja kanałow typ FBA35A9 + sterownik - montaż</t>
  </si>
  <si>
    <t>3.1.2.2.13</t>
  </si>
  <si>
    <t>Dostawa wszystkich urządzeń klimatyzacji systemu VRF układ 1,2, 5</t>
  </si>
  <si>
    <t>3.1.2.2.14</t>
  </si>
  <si>
    <t>System detekcji wykrywania R32 zintegrowany z instalacją i dostarczany z całym systemem VR</t>
  </si>
  <si>
    <t>3.1.2.2.15</t>
  </si>
  <si>
    <t>Insterfejs podłączenia do systemu BMS typ BACnet Interface - DMS502A51</t>
  </si>
  <si>
    <t>3.1.2.2.16</t>
  </si>
  <si>
    <t>Jednostka zewnętrzna centrali N8W8 typ RXYA12A, chłodzenie : 34,5 kW</t>
  </si>
  <si>
    <t>3.1.2.2.17</t>
  </si>
  <si>
    <t>Jednostka zewnętrzna centrali N11W11 typ RXYA12A, chłodzenie : 34,7 kW</t>
  </si>
  <si>
    <t>3.1.2.2.18</t>
  </si>
  <si>
    <t>Zawory elektromagnetyczne na zasilaniu i powrocie do wymiennika w centrali</t>
  </si>
  <si>
    <t>3.1.2.3</t>
  </si>
  <si>
    <t>Rury</t>
  </si>
  <si>
    <t>3.1.2.3.1</t>
  </si>
  <si>
    <t>Rury miedziane dn 6,35mm wraz z kształtkami i elemntami montażowymi</t>
  </si>
  <si>
    <t>3.1.2.3.2</t>
  </si>
  <si>
    <t>Rury miedziane dn 9,52mm wraz z kształtkami i elemntami montażowymi</t>
  </si>
  <si>
    <t>3.1.2.3.3</t>
  </si>
  <si>
    <t>Rury miedziane dn 12,7mm wraz z kształtkami i elemntami montażowymi</t>
  </si>
  <si>
    <t>3.1.2.3.4</t>
  </si>
  <si>
    <t>Rury miedziane dn 15,9mm wraz z kształtkami i elemntami montażowymi</t>
  </si>
  <si>
    <t>3.1.2.3.5</t>
  </si>
  <si>
    <t>Rury miedziane dn 19,1mm wraz z kształtkami i elemntami montażowymi</t>
  </si>
  <si>
    <t>3.1.2.3.6</t>
  </si>
  <si>
    <t>Rury miedziane dn 22,2mm wraz z kształtkami i elemntami montażowymi</t>
  </si>
  <si>
    <t>3.1.2.3.7</t>
  </si>
  <si>
    <t>Rury miedziane dn 28,6mm wraz z kształtkami i elemntami montażowymi</t>
  </si>
  <si>
    <t>3.1.2.3.8</t>
  </si>
  <si>
    <t>Rurociąg miedziany preizolowany do instalacji freonowych 12,7 mm wraz z izolacją kauczukową 19mm typu AF/Armaleflex. Rurki układane w korytku elektrycznym.</t>
  </si>
  <si>
    <t>3.1.2.3.9</t>
  </si>
  <si>
    <t>Rurociąg miedziany preizolowany do instalacji freonowych 22,3 mm wraz z izolacją kauczukową 22mm typu AF/Armaleflexj. Rurki układane w korytku elektrycznym.</t>
  </si>
  <si>
    <t>3.1.2.3.10</t>
  </si>
  <si>
    <t>Płaszcze ochronne z blachy stalowej rurociągi o śr. zew. do 55 mm</t>
  </si>
  <si>
    <t>3.1.2.4</t>
  </si>
  <si>
    <t>Izolacje</t>
  </si>
  <si>
    <t>3.1.2.4.1</t>
  </si>
  <si>
    <t>Izolacja kauczukowa gr 13mm dla rury dn 6mm</t>
  </si>
  <si>
    <t>3.1.2.4.2</t>
  </si>
  <si>
    <t>Izolacja kauczukowa gr 13mm dla rury dn 9mm</t>
  </si>
  <si>
    <t>3.1.2.4.3</t>
  </si>
  <si>
    <t>Izolacja kauczukowa gr 13mm dla rury dn 12mm</t>
  </si>
  <si>
    <t>3.1.2.4.4</t>
  </si>
  <si>
    <t>Izolacja kauczukowa gr 13mm dla rury dn 15mm</t>
  </si>
  <si>
    <t>3.1.2.4.5</t>
  </si>
  <si>
    <t>Izolacja kauczukowa gr 13mm dla rury dn 19mm</t>
  </si>
  <si>
    <t>3.1.2.4.6</t>
  </si>
  <si>
    <t>Izolacja kauczukowa gr 13mm dla rury dn 22mm</t>
  </si>
  <si>
    <t>3.1.2.4.7</t>
  </si>
  <si>
    <t>Izolacja kauczukowa gr 13mm dla rury dn 28mm</t>
  </si>
  <si>
    <t>3.1.2.4.8</t>
  </si>
  <si>
    <t>3.1.2.5</t>
  </si>
  <si>
    <t xml:space="preserve">Przedmuchanie azotem, próba szczelności, napełnienie instalacji </t>
  </si>
  <si>
    <t>3.1.2.5.1</t>
  </si>
  <si>
    <t>Przedmuchanie azotem urządzeń i instal.chłodniczych freonowych o wydaj. 1.0 tys.kcal/h</t>
  </si>
  <si>
    <t>3.1.2.5.2</t>
  </si>
  <si>
    <t>Próba szczelności urządzeń i instal.obiegu freonu itp. o wydaj. 1.0 tys.kcal/h</t>
  </si>
  <si>
    <t>3.1.2.5.3</t>
  </si>
  <si>
    <t>Napełnienie urządzeń i instalacji obiegu freonu i podobnych czynnikow - czynnikiem chłodniczym - wydajność 1.0 tys.kcal/h</t>
  </si>
  <si>
    <t>3.1.2.5.4</t>
  </si>
  <si>
    <t>Uruchomienie i uzyskanie niskich temperatur - wydajność 1.0 tys.kcal/h</t>
  </si>
  <si>
    <t>3.1.2.5.5</t>
  </si>
  <si>
    <t>Taca ociekowa</t>
  </si>
  <si>
    <t>3.1.2.5.6</t>
  </si>
  <si>
    <t>Kabel grzewczy do tacki ociekowej</t>
  </si>
  <si>
    <t>3.1.2.5.7</t>
  </si>
  <si>
    <t>Przewód komunikacyjny 5x1,5mm2</t>
  </si>
  <si>
    <t>3.1.2.5.8</t>
  </si>
  <si>
    <t>Łapki pod jednostki zewnętrzne</t>
  </si>
  <si>
    <t>3.1.2.6</t>
  </si>
  <si>
    <t>Roboty budowlane - przejścia p.poż</t>
  </si>
  <si>
    <t>3.1.2.6.1</t>
  </si>
  <si>
    <t>Przejście p.poż dn 9-16mm - opaska ognioochronna</t>
  </si>
  <si>
    <t>3.1.3</t>
  </si>
  <si>
    <t>INSTALACJA CIEŁA TECHNOLOGICZNEGO</t>
  </si>
  <si>
    <t>3.1.3.1</t>
  </si>
  <si>
    <t>3.1.3.1.1</t>
  </si>
  <si>
    <t>Rurociągi w instalacjach c.o. stalowe bez szwu dn 32mm wg PN 80/H-74219 z atestem producenta i świadectwem odbioru Zetom, łączone przez spawanie</t>
  </si>
  <si>
    <t>3.1.3.1.2</t>
  </si>
  <si>
    <t>Rurociągi w instalacjach c.o. stalowe bez szwu dn 40mm wg PN 80/H-74219 z atestem producenta i świadectwem odbioru Zetom, łączone przez spawanie</t>
  </si>
  <si>
    <t>3.1.3.1.3</t>
  </si>
  <si>
    <t>Rurociągi w instalacjach c.o. stalowe bez szwu dn 50mm wg PN 80/H-74219 z atestem producenta i świadectwem odbioru Zetom, łączone przez spawanie</t>
  </si>
  <si>
    <t>3.1.3.2</t>
  </si>
  <si>
    <t>Zabezpieczenie antykorozyjne rur</t>
  </si>
  <si>
    <t>3.1.3.2.1</t>
  </si>
  <si>
    <t>Czyszczenie przez szczotkowanie mechaniczne do drugiego stopnia czystości rurociągów o śr.zewn.do 57 mm (stan wyjściowy powierzchni B)</t>
  </si>
  <si>
    <t>3.1.3.2.2</t>
  </si>
  <si>
    <t>Czyszczenie przez szczotkowanie mechaniczne do drugiego stopnia czystości rurociągów o śr.zewn.58-219 mm (stan wyjściowy powierzchni B)</t>
  </si>
  <si>
    <t>3.1.3.2.3</t>
  </si>
  <si>
    <t>Odtłuszczanie rurociągów</t>
  </si>
  <si>
    <t>3.1.3.2.4</t>
  </si>
  <si>
    <t>Malowanie pędzlem farbami do gruntowania epoksydowymi rurociągów o śr.zewn.do 57 mm</t>
  </si>
  <si>
    <t>3.1.3.2.5</t>
  </si>
  <si>
    <t>Malowanie pędzlem farbami do gruntowania epoksydowymi rurociągów o śr.zewn.58-219 mm</t>
  </si>
  <si>
    <t>3.1.3.2.6</t>
  </si>
  <si>
    <t>Malowanie pędzlem farbami nawierzchniowymi i emaliami ftalowymi rurociągów o śr.zewn.do 57 mm</t>
  </si>
  <si>
    <t>3.1.3.2.7</t>
  </si>
  <si>
    <t>Malowanie pędzlem farbami nawierzchniowymi i emaliami ftalowymi rurociągów o śr.zewn.58-219 mm</t>
  </si>
  <si>
    <t>3.1.3.3</t>
  </si>
  <si>
    <t>Izolacja</t>
  </si>
  <si>
    <t>3.1.3.3.1</t>
  </si>
  <si>
    <t>Izolacja rur stalowych dn 32mm otulinami z wełny mineralnej w płaszczu z folii aluminiowej typ Rockwool 800 o grubości 40mm</t>
  </si>
  <si>
    <t>3.1.3.3.2</t>
  </si>
  <si>
    <t>Izolacja rur stalowych dn 40mm otulinami z wełny mineralnej w płaszczu z folii aluminiowej typ Rockwool 800 o grubości 45mm</t>
  </si>
  <si>
    <t>3.1.3.3.3</t>
  </si>
  <si>
    <t>Izolacja rur stalowych dn 50mm otulinami z wełny mineralnej w płaszczu z folii aluminiowej typ Rockwool 800 o grubości 70mm</t>
  </si>
  <si>
    <t>3.1.3.3.4</t>
  </si>
  <si>
    <t>Płaszcze ochronne z blachy aluminiowej rurociągi o śr, zew, do 55 mm</t>
  </si>
  <si>
    <t>3.1.3.4</t>
  </si>
  <si>
    <t>Armatura</t>
  </si>
  <si>
    <t>3.1.3.4.1</t>
  </si>
  <si>
    <t>Zawór odcinający gwintowany VALVEX z półśrubunkiem dn 32mm. PN 10. t = 100°C</t>
  </si>
  <si>
    <t>3.1.3.4.2</t>
  </si>
  <si>
    <t>Zawór odcinający gwintowany VALVEX z półśrubunkiem dn 50mm. PN 10. t = 100°C</t>
  </si>
  <si>
    <t>3.1.3.4.3</t>
  </si>
  <si>
    <t>Zawór odcinający z nastawą wstępną dn 32mm Honeywell Kombi 2+</t>
  </si>
  <si>
    <t>3.1.3.4.4</t>
  </si>
  <si>
    <t>Zawór odcinający z nastawą wstępną dn 50mm Honeywell Kombi 2+</t>
  </si>
  <si>
    <t>3.1.3.4.5</t>
  </si>
  <si>
    <t>Zawór zwrotny Zetkama fig 275 dn 32mm. PN 10. t = 100°C</t>
  </si>
  <si>
    <t>3.1.3.4.6</t>
  </si>
  <si>
    <t>Zawór zwrotny Zetkama fig 275 dn 50mm. PN 10. t = 100°C</t>
  </si>
  <si>
    <t>3.1.3.4.7</t>
  </si>
  <si>
    <t>Zawór regulacyjny trójdrogowy Honeywell DR 32 GMLA mieszający z siłownikiem VMM - 20</t>
  </si>
  <si>
    <t>3.1.3.4.8</t>
  </si>
  <si>
    <t>Zawór regulacyjny trójdrogowy Honeywell DR 50 GFLA mieszający z siłownikiem VMM - 20</t>
  </si>
  <si>
    <t>3.1.3.4.9</t>
  </si>
  <si>
    <t>Fitr siatkowy Zetkama fig 821 dn 32mm o parametrach: kvs 23,7, PN 16, tmax = 160°C</t>
  </si>
  <si>
    <t>3.1.3.4.10</t>
  </si>
  <si>
    <t>Filtr siatkowy Zetkama fig 821 dn 50mm o parametrach: kvs 57,9, PN 16, tmax = 200°C</t>
  </si>
  <si>
    <t>3.1.3.4.11</t>
  </si>
  <si>
    <t>Odpowietrznik automatyczny z zaworem stopowym dn 15mm</t>
  </si>
  <si>
    <t>3.1.3.4.12</t>
  </si>
  <si>
    <t>Zawór czerpalny ze złączką do węża dn 20mm</t>
  </si>
  <si>
    <t>3.1.3.4.13</t>
  </si>
  <si>
    <t>Pompa cyrkulacyjna Wilo, Yonos MAXO 40/0,5-4 dla nagrzewnicy centali N8W8 wraz z niezbędnymi materiałami uszczelniającymi i montażowymi. Parametry zgodne z projektem</t>
  </si>
  <si>
    <t>3.1.3.4.14</t>
  </si>
  <si>
    <t>Pompa cyrkulacyjna Wilo, Yonos MAXO 25/0,5-7 dla nagrzewnicy centali N11W11 wraz z niezbędnymi materiałami uszczelniającymi i montażowymi. Parametry zgodne z projektem</t>
  </si>
  <si>
    <t>3.1.3.4.15</t>
  </si>
  <si>
    <t>Termometr o zakresie 0 do 100 st C.</t>
  </si>
  <si>
    <t>3.1.3.4.16</t>
  </si>
  <si>
    <t>Manometr tarczowy o średnicy tarczy 10 cm i zakresi 1-10 atm</t>
  </si>
  <si>
    <t>3.1.3.5</t>
  </si>
  <si>
    <t>Próby, płukanie, przejścia p.poż</t>
  </si>
  <si>
    <t>3.1.3.5.1</t>
  </si>
  <si>
    <t>Próby szczelności instalacji c.o.</t>
  </si>
  <si>
    <t>3.1.3.5.2</t>
  </si>
  <si>
    <t>Płukanie instalacji c.o</t>
  </si>
  <si>
    <t>3.1.3.5.3</t>
  </si>
  <si>
    <t>Opaska ognioochronna CP-648-S z elastyczną masą uszczelniającą typ CFS-S ACR dla rury stalowej dn 32mm</t>
  </si>
  <si>
    <t>3.1.3.5.4</t>
  </si>
  <si>
    <t>Opaska ognioochronna CP-648-S z elastyczną masą uszczelniającą typ CFS-S ACR dla rury stalowej dn 65mm</t>
  </si>
  <si>
    <t>3.1.4</t>
  </si>
  <si>
    <t>INSTALACJA WODOCIĄGOWA</t>
  </si>
  <si>
    <t>3.1.4.1</t>
  </si>
  <si>
    <t>3.1.4.1.1</t>
  </si>
  <si>
    <t>Demontaż rurociągu PP o śr. 16-32m  (instalacja wodociągowa)</t>
  </si>
  <si>
    <t>3.1.4.1.2</t>
  </si>
  <si>
    <t>Demontaż rurociągu PP o śr. 40mm o połączeniach zgrzewanych</t>
  </si>
  <si>
    <t>3.1.4.1.3</t>
  </si>
  <si>
    <t>Demontaż zaworu ze złączką do węża dn 15mm</t>
  </si>
  <si>
    <t>3.1.4.1.4</t>
  </si>
  <si>
    <t>Rozkucie posadzki</t>
  </si>
  <si>
    <t>3.1.4.2</t>
  </si>
  <si>
    <t>3.1.4.2.1</t>
  </si>
  <si>
    <t>Rury PE-RT  (Uni Pipe Plus) PN16 dn 40x4.0mm do instalacji wody zimnej o połaczeniach systemowych wraz z elementami montażowymi. rurami ochronnymi. punktami stałymi i mocowaniem</t>
  </si>
  <si>
    <t>3.1.4.2.2</t>
  </si>
  <si>
    <t>Rury PE-RT  (Uni Pipe Plus) PN16 dn 32x3.0mm do instalacji wody zimnej o połaczeniach systemowych wraz z elementami montażowymi. rurami ochronnymi. punktami stałymi i mocowaniem</t>
  </si>
  <si>
    <t>3.1.4.2.3</t>
  </si>
  <si>
    <t>Rury PE-RT  (Uni Pipe Plus) PN16 dn 25x2.5mm do instalacji wody zimnej o połaczeniach systemowych wraz z elementami montażowymi. rurami ochronnymi. punktami stałymi i mocowaniem</t>
  </si>
  <si>
    <t>3.1.4.2.4</t>
  </si>
  <si>
    <t>Rury PE-RT  (Uni Pipe Plus) PN16 dn 20x2.25mm do instalacji wody zimnej o połaczeniach systemowych wraz z elementami montażowymi. rurami ochronnymi. punktami stałymi i mocowaniem</t>
  </si>
  <si>
    <t>3.1.4.2.5</t>
  </si>
  <si>
    <t>Rury PE-RT  (Uni Pipe Plus) PN16 dn 16x2.0mm do instalacji wody zimnej o połaczeniach systemowych wraz z elementami montażowymi. rurami ochronnymi. punktami stałymi i mocowaniem</t>
  </si>
  <si>
    <t>3.1.4.2.6</t>
  </si>
  <si>
    <t>Rury PE-RT  (Uni Pipe Plus) stabi PN16 dn 32x3.0mm z warstwą aluminiową do instalacji wody ciepłej i cyrkulacji o połaczeniach systemowych wraz z elementami montażowymi. rurami ochronnymi. punktami stałymi i mocowaniem</t>
  </si>
  <si>
    <t>3.1.4.2.7</t>
  </si>
  <si>
    <t>Rury PE-RT  (Uni Pipe Plus) stabi PN16 dn 25x2.5mm z warstwą aluminiową do instalacji wody ciepłej i cyrkulacji o połaczeniach systemowych wraz z elementami montażowymi. rurami ochronnymi. punktami stałymi i mocowaniem</t>
  </si>
  <si>
    <t>3.1.4.2.8</t>
  </si>
  <si>
    <t>Rury PE-RT  (Uni Pipe Plus) stabi PN16 dn 20x2.25mm z warstwą aluminiową do instalacji wody ciepłej i cyrkulacji o połaczeniach systemowych wraz z elementami montażowymi. rurami ochronnymi. punktami stałymi i mocowaniem</t>
  </si>
  <si>
    <t>3.1.4.2.9</t>
  </si>
  <si>
    <t>Rury PE-RT  (Uni Pipe Plus) stabi PN16 dn 16x2.0mm z warstwą aluminiową do instalacji wody ciepłej i cyrkulacji o połaczeniach systemowych wraz z elementami montażowymi. rurami ochronnymi. punktami stałymi i mocowaniem</t>
  </si>
  <si>
    <t>3.1.4.3</t>
  </si>
  <si>
    <t>3.1.4.3.1</t>
  </si>
  <si>
    <t>Izolacja z elastycznej pianki elastomerycznej na bazie syntetycznego kauczuku gr 13mm dla rury dn 40mm</t>
  </si>
  <si>
    <t>3.1.4.3.2</t>
  </si>
  <si>
    <t>Izolacja z elastycznej pianki elastomerycznej na bazie syntetycznego kauczuku gr 13mm dla rury dn 32mm</t>
  </si>
  <si>
    <t>3.1.4.3.3</t>
  </si>
  <si>
    <t>Izolacja z elastycznej pianki elastomerycznej na bazie syntetycznego kauczuku gr 13mm dla rury dn 25mm</t>
  </si>
  <si>
    <t>3.1.4.3.4</t>
  </si>
  <si>
    <t>Izolacja z elastycznej pianki elastomerycznej na bazie syntetycznego kauczuku gr 13mm dla rury dn 20mm</t>
  </si>
  <si>
    <t>3.1.4.3.5</t>
  </si>
  <si>
    <t>Izolacja z elastycznej pianki elastomerycznej na bazie syntetycznego kauczuku gr 13mm dla rury dn 16mm</t>
  </si>
  <si>
    <t>3.1.4.3.6</t>
  </si>
  <si>
    <t>Izolacja z elastycznej pianki elastomerycznej na bazie syntetycznego kauczuku gr 30mm dla rury dn 25mm</t>
  </si>
  <si>
    <t>3.1.4.3.7</t>
  </si>
  <si>
    <t>3.1.4.3.8</t>
  </si>
  <si>
    <t>Izolacja z elastycznej pianki elastomerycznej na bazie syntetycznego kauczukugr 30mm dla rury dn 20mm</t>
  </si>
  <si>
    <t>3.1.4.3.9</t>
  </si>
  <si>
    <t>Izolacja z elastycznej pianki elastomerycznej na bazie syntetycznego kauczuku gr 20mm dla rury dn 16mm</t>
  </si>
  <si>
    <t>3.1.6.3.5</t>
  </si>
  <si>
    <t>Kable grzewcze Iceguard-18 moc 0.5kW C10A na poziomach kanalizacji technologicznej. Pozostałe parametry i wyposażenie zgodne z projektem</t>
  </si>
  <si>
    <t>3.1.4.4</t>
  </si>
  <si>
    <t>3.1.4.4.1</t>
  </si>
  <si>
    <t>Zawór kulowy z dźwignią 1 2100 0X Herz dn 15mm</t>
  </si>
  <si>
    <t>3.1.4.4.2</t>
  </si>
  <si>
    <t>Zawór kulowy z dźwignią 1 2100 0X Herz dn 20mm</t>
  </si>
  <si>
    <t>3.1.4.4.3</t>
  </si>
  <si>
    <t>Zawór kulowy z dźwignią 1 2100 0X Herz dn 25mm</t>
  </si>
  <si>
    <t>3.1.4.4.4</t>
  </si>
  <si>
    <t>Zawór kulowy z dźwignią 1 2100 0X Herz dn 32mm</t>
  </si>
  <si>
    <t>3.1.4.4.5</t>
  </si>
  <si>
    <t>Zawór kulowy z dźwignią 1 2100 0X Herz dn 40mm</t>
  </si>
  <si>
    <t>3.1.4.4.6</t>
  </si>
  <si>
    <t>Kurek kulowy kątowy chromowany ANGEL PLUS VALVEX dn 20mm z filtrem i nakrętką (do podłączenia baterii) wraz z materiałami montażowymi i uszczelniającymi</t>
  </si>
  <si>
    <t>3.1.4.4.7</t>
  </si>
  <si>
    <t>Kurek kulowy kątowy chromowany ANGEL PLUS VALVEX dn 15mm z filtrem i nakrętką (do podłączenia baterii) wraz z materiałami montażowymi i uszczelniającymi</t>
  </si>
  <si>
    <t>3.1.4.4.8</t>
  </si>
  <si>
    <t>Zawór termostatyczny Aquastrom T plus dn 15mm do regulacji  cyrkulacji  c.w.u.</t>
  </si>
  <si>
    <t>3.1.4.4.9</t>
  </si>
  <si>
    <t>Zawór zwrotny antyskażeniowy typ EA 251 SOCLA dn 25mm</t>
  </si>
  <si>
    <t>3.1.4.4.10</t>
  </si>
  <si>
    <t>Zawór ze złączką do węża Herz dn 20mm</t>
  </si>
  <si>
    <t>3.1.4.4.11</t>
  </si>
  <si>
    <t>3.1.4.4.12</t>
  </si>
  <si>
    <t>Wolnostojący hermetyczny separator zawiesin i piasku z tworzywa sztucznego. typ EasySink free NS1. Wyposażony w wyjmowalny osadnik z tworzywa sztucznego. W odpływie zainstalowany syfon. Pozostałe parametry i wyposażenie zgodne z projektem.</t>
  </si>
  <si>
    <t>3.1.4.4.13</t>
  </si>
  <si>
    <t>Wężyki elastyczne</t>
  </si>
  <si>
    <t>3.1.4.4.14</t>
  </si>
  <si>
    <t>Dodatki za podejścia dopływowe w rurociągach z tworzyw sztucznych do zaworów czerpalnych. baterii. płuczek o połączeniu elastycznym z tworzywa o śr. zewnętrznej 16 mm</t>
  </si>
  <si>
    <t>3.1.4.5</t>
  </si>
  <si>
    <t>3.1.4.5.1</t>
  </si>
  <si>
    <t>Próba szczelności instalacji wodociągowych z rur z tworzyw sztucznych w budynkach mieszkalnych (rurociąg o śr. do 63 mm)</t>
  </si>
  <si>
    <t>3.1.4.5.2</t>
  </si>
  <si>
    <t>Płukanie instalacji wodociągowej w budynkach mieszkalnych</t>
  </si>
  <si>
    <t>3.1.4.5.3</t>
  </si>
  <si>
    <t>Opaska ognioochronna CP-648-S z elastyczną masą uszczelniającą typ CFS-S ACR</t>
  </si>
  <si>
    <t>Odpompowania czynnika z istniejącego układu klimatyzacyjnego, w związku ze zmianami na II piętrze. Po zakończonych pracach należy przeprowadzić ponownie próbę szczelności układu, uzupełnić czynnik i ponownie uruchomić.</t>
  </si>
  <si>
    <t>3.1.5</t>
  </si>
  <si>
    <t>INSTALACJA HYDRANTOWA</t>
  </si>
  <si>
    <t>3.1.5.1</t>
  </si>
  <si>
    <t>3.1.5.1.1</t>
  </si>
  <si>
    <t>Demontaż hydrantu HP25</t>
  </si>
  <si>
    <t>3.1.5.1.2</t>
  </si>
  <si>
    <t>Demontaż rurociągu stalowego ocynkownego o śr. 50 mm</t>
  </si>
  <si>
    <t>3.1.5.1.3</t>
  </si>
  <si>
    <t>Demontaż rurociągu stalowego ocynkownego o śr. 32 mm</t>
  </si>
  <si>
    <t>3.1.5.2</t>
  </si>
  <si>
    <t>Instalacja hydrantowa</t>
  </si>
  <si>
    <t>3.1.5.2.1</t>
  </si>
  <si>
    <t>Rurociągi w instalacjach wodociągowych o śr.nomin. 50 mm stalowe ocynkow.o połącz.gwintow.. na ścianach w bud.niemieszkalnych</t>
  </si>
  <si>
    <t>3.1.5.2.2</t>
  </si>
  <si>
    <t>Rurociągi w instalacjach wodociągowych o śr.nomin. 32 mm stalowe ocynkow.o połącz.gwintow.. na ścianach w bud.niemieszkalnych</t>
  </si>
  <si>
    <t>3.1.5.2.3</t>
  </si>
  <si>
    <t>3.1.5.2.4</t>
  </si>
  <si>
    <t>Próba szczelności instalacji wodociągowych z rur żeliwnych. stalowych i miedzianych w budynkach mieszkalnych (rurociąg o śr. do 65 mm)</t>
  </si>
  <si>
    <t>3.1.5.2.5</t>
  </si>
  <si>
    <t>Izolacja otuliną kauczukową gr 13mm dla rury stalowej dn 50mm</t>
  </si>
  <si>
    <t>3.1.5.2.6</t>
  </si>
  <si>
    <t>Izolacja otuliną kauczukową gr 13mm dla rury stalowej dn 32mm</t>
  </si>
  <si>
    <t>3.1.5.2.7</t>
  </si>
  <si>
    <t>Zawór antyskażeniowy EA 453 SOCLA dn 50mm</t>
  </si>
  <si>
    <t>3.1.5.2.8</t>
  </si>
  <si>
    <t>Zawór odcinający dn 50mm PN16</t>
  </si>
  <si>
    <t>3.1.5.2.9</t>
  </si>
  <si>
    <t>Hydrant boczny wnękowy DN 25 Z-25/30G z weżem półsztywnym długości 30 m oraz miejscem na gaśnicę</t>
  </si>
  <si>
    <t>3.1.5.2.10</t>
  </si>
  <si>
    <t>Dodatki za podejścia dopływowe w rurociągach stalowych do zaworów czerpalnych. baterii. mieszaczy. hydrantów itp. o połączeniu sztywnym o śr. nominalnej 32 mm</t>
  </si>
  <si>
    <t>3.1.5.2.11</t>
  </si>
  <si>
    <t>Badanie wydajności hydrantów</t>
  </si>
  <si>
    <t>3.1.5.2.12</t>
  </si>
  <si>
    <t>Łańcuch uszczelniający ŁU-1. Przejście szczelne przewodu przechodzącego w płycie fundamntowej zabezpieczający przed przenikaniem cieczy, wilgoci i gazów. .
Przewód stalowy DN50, fi otworu 80mm</t>
  </si>
  <si>
    <t>3.1.5.2.13</t>
  </si>
  <si>
    <t>Opaska ognioochronna CP-648-S z elastyczną masą uszczelniającą typ CFS-S ACR dn 80mm (strop)</t>
  </si>
  <si>
    <t>3.1.6</t>
  </si>
  <si>
    <t>KANALIZACJA</t>
  </si>
  <si>
    <t>3.1.6.1</t>
  </si>
  <si>
    <t>3.1.6.1.1</t>
  </si>
  <si>
    <t>Demontaż rurociągu z PVC o śr. 75-110mm</t>
  </si>
  <si>
    <t>3.1.6.1.2</t>
  </si>
  <si>
    <t>Demontaż rurociągu z PVC o śr. do 50mm</t>
  </si>
  <si>
    <t>3.1.6.1.3</t>
  </si>
  <si>
    <t>Demontaż rurociągu PP skroplinowego dn 50-25mm</t>
  </si>
  <si>
    <t>3.1.6.1.4</t>
  </si>
  <si>
    <t>Demontaż zlewu w pomieszczeniu 00.19 (pom. gospodarcze)</t>
  </si>
  <si>
    <t>3.1.6.1.5</t>
  </si>
  <si>
    <t>Ponowny montaż zlewu w pomieszczeniu 00.19 (pom. gospodarcze) w nową lokalizację</t>
  </si>
  <si>
    <t>3.1.6.2</t>
  </si>
  <si>
    <t>Kanalizacja sanitarna</t>
  </si>
  <si>
    <t>3.1.6.2.1</t>
  </si>
  <si>
    <t>Rurociągi kanalizacyjne PVC SN8 dn 160mm  (przewody w płycie fundamentowej)</t>
  </si>
  <si>
    <t>3.1.6.2.2</t>
  </si>
  <si>
    <t>Rurociągi kanalizacyjne PVC SN10 dn 110mm  (przewody w płycie fundamentowej)</t>
  </si>
  <si>
    <t>3.1.6.2.3</t>
  </si>
  <si>
    <t>Rurociągi kanalizacyjne PVC SN10 dn 160mm  wraz z kształtkami i uchwytami</t>
  </si>
  <si>
    <t>3.1.6.2.4</t>
  </si>
  <si>
    <t>Rurociągi kanalizacyjne PVC SN10 dn 110mm  wraz z kształtkami i uchwytami</t>
  </si>
  <si>
    <t>3.1.6.2.5</t>
  </si>
  <si>
    <t>Rurociągi kanalizacyjne PCV HT o śr. 75 mm na ścianach w budynkach niemieszkalnych o połączeniach wciskowych wraz z kształtkami i uchwytami</t>
  </si>
  <si>
    <t>3.1.6.2.6</t>
  </si>
  <si>
    <t>Rurociągi kanalizacyjne PCV HT o śr. 50 mm na ścianach w budynkach niemieszkalnych o połączeniach wciskowych wraz z kształtkami i uchwytami</t>
  </si>
  <si>
    <t>3.1.6.2.7</t>
  </si>
  <si>
    <t>Wpust łazienkowy Classic z nasadą Variofix do uszczelnień masami izolacyjnymi z odpływem pionowym DN50 (nr kat. 40250.51). syfonem. kratką szczelinową 138x138 ze stali nierdzewnej V2A (Wp1)</t>
  </si>
  <si>
    <t>3.1.6.2.8</t>
  </si>
  <si>
    <t>Dodatki za wykonanie podejść odpływowych z PVC HT o śr. 50 mm o połączeniach wciskowych</t>
  </si>
  <si>
    <t>podej.</t>
  </si>
  <si>
    <t>3.1.6.2.9</t>
  </si>
  <si>
    <t>3.1.6.2.10</t>
  </si>
  <si>
    <t>Dodatki za wykonanie podejść odpływowych z PVC HT o śr. 110 mm o połączeniach wciskowych</t>
  </si>
  <si>
    <t>3.1.6.2.11</t>
  </si>
  <si>
    <t>Dodatki za wykonanie podejść odpływowych z PVC HT o śr. 110 mm o połączeniach wciskowych - BM</t>
  </si>
  <si>
    <t>3.1.6.2.12</t>
  </si>
  <si>
    <t>Dodatki za wykonanie podejść odpływowych z PVC HT o śr. 50 mm o połączeniach wciskowych - BM</t>
  </si>
  <si>
    <t>3.1.6.2.13</t>
  </si>
  <si>
    <t>Łańcuch uszczelniający ŁU-5. Przejście szczelne przewodu przechodzącego w płycie fundamntowej zabezpieczający przes przenikaniem cieczy, wilgoci i gazów. .
Przewód PVC160, fi otworu 224mm</t>
  </si>
  <si>
    <t>3.1.6.3</t>
  </si>
  <si>
    <t>Kanalizacja technologiczna</t>
  </si>
  <si>
    <t>3.1.6.3.1</t>
  </si>
  <si>
    <t>Przewody kanalizacyjne HDPE dn 50mm z kształtkami. zgrzewane przy pomocy muf elektrooporowych lub zgrzewów elektrooporowych doczołowych</t>
  </si>
  <si>
    <t>3.1.6.3.2</t>
  </si>
  <si>
    <t>Przewody kanalizacyjne HDPE dn 75mm z kształtkami. zgrzewane przy pomocy muf elektrooporowych lub zgrzewów elektrooporowych doczołowych</t>
  </si>
  <si>
    <t>3.1.6.3.3</t>
  </si>
  <si>
    <t>Przewody kanalizacyjne HDPE dn 110mm z kształtkami. zgrzewane przy pomocy muf elektrooporowych lub zgrzewów elektrooporowych doczołowych</t>
  </si>
  <si>
    <t>3.1.6.3.4</t>
  </si>
  <si>
    <t>Izolacja otuliną kauczukową gr 30mm dla rury dn 110mm</t>
  </si>
  <si>
    <t>3.1.6.3.6</t>
  </si>
  <si>
    <t>Czyszczaki kanalizacyjne HDPE dn 50mm</t>
  </si>
  <si>
    <t>3.1.6.3.7</t>
  </si>
  <si>
    <t>Czyszczaki kanalizacyjne HDPE dn 75mm</t>
  </si>
  <si>
    <t>3.1.6.3.8</t>
  </si>
  <si>
    <t>Zawory napowietrzające dn 50mm (pion HDE)</t>
  </si>
  <si>
    <t>3.1.6.3.9</t>
  </si>
  <si>
    <t>Zawory napowietrzające dn 75mm (pion HDE)</t>
  </si>
  <si>
    <t>3.1.6.3.10</t>
  </si>
  <si>
    <t>Wpust higieniczny kuchenny ze stali nierdzewnej system 142. DN100. przepływ 1.6 l/s Odpływ pionowy DN100. z blokadą zapachów. koszem osadczym pojemnośi 0.4l. syfonem higienicznym. Kołnierz do izolacji. Zwieńczenie 200x200mm.Przepływ 1.6 l/s Numer katalogowy 414745. Higieniczny ruszt kratowy antypoślizgowy L15</t>
  </si>
  <si>
    <t>3.1.6.3.11</t>
  </si>
  <si>
    <t>Dodatki za wykonanie podejść odpływowych z HDPE o śr. 110 mm o połączeniach wciskowych</t>
  </si>
  <si>
    <t>3.1.6.3.12</t>
  </si>
  <si>
    <t>Separator tluszczy Ecol Unicon EST-H 7/700, Qnom 7l/s, Dw 2000mm, Hw 1140mm, Amin 680mm, średnica wlotu/wylot DN200, poj części osadowej 700dm3, poj magazynu tłuszczu 550dm3.
Sygnalizatory poziomu osadu, oleju i przepełnienia przeniesione do budynku. Centralka umieszczona w pomieszczeniu rozdzielnicy elektrycznej głównej. Monitoring z BMS. Zgodnie z PW elektrycznym i BMS</t>
  </si>
  <si>
    <t>3.1.6.3.13</t>
  </si>
  <si>
    <t>Osłona ogniochronna dla rury PCV dn 110mm</t>
  </si>
  <si>
    <t>3.1.6.3.14</t>
  </si>
  <si>
    <t>Osłona ogniochronna dla rury PCV dn 75mm</t>
  </si>
  <si>
    <t>3.1.6.3.15</t>
  </si>
  <si>
    <t>Osłona ogniochronna dla rury PCV dn 50mm</t>
  </si>
  <si>
    <t>3.1.6.4</t>
  </si>
  <si>
    <t>Instalacja odprowadzenia skroplin</t>
  </si>
  <si>
    <t>3.1.6.4.1</t>
  </si>
  <si>
    <t>Rury Nibco PVC-U dn 80mm do instalacji skroplin o połaczeniach systemowych wraz z elementami montażowymi. rurami ochronnymi. punktami stałymi i mocowaniem</t>
  </si>
  <si>
    <t>3.1.6.4.2</t>
  </si>
  <si>
    <t>Rury Nibco PVC-Udn 50mm do instalacji skroplin o połaczeniach systemowych wraz z elementami montażowymi. rurami ochronnymi. punktami stałymi i mocowaniem</t>
  </si>
  <si>
    <t>3.1.6.4.3</t>
  </si>
  <si>
    <t>Rury Nibco PVC-U dn 40mm do instalacji skroplin o połaczeniach systemowych wraz z elementami montażowymi. rurami ochronnymi. punktami stałymi i mocowaniem</t>
  </si>
  <si>
    <t>3.1.6.4.4</t>
  </si>
  <si>
    <t>Rury Nibco PVC-U dn 32mm do instalacji skroplin o połaczeniach systemowych wraz z elementami montażowymi. rurami ochronnymi. punktami stałymi i mocowaniem</t>
  </si>
  <si>
    <t>3.1.6.4.5</t>
  </si>
  <si>
    <t>Rury Nibco PVC-U dn 25mm do instalacji skroplin o połaczeniach systemowych wraz z elementami montażowymi. rurami ochronnymi. punktami stałymi i mocowaniem</t>
  </si>
  <si>
    <t>3.1.6.4.6</t>
  </si>
  <si>
    <t>Syfon suchy Purus do odprowadzania skroplin do zabudowy poziomej. Blokada zapachów poprzez wkład z membrany (dn 32)</t>
  </si>
  <si>
    <t>3.1.6.4.7</t>
  </si>
  <si>
    <t>Syfon suchy Purus do odprowadzania skroplin do zabudowy poziomej. Blokada zapachów poprzez wkład z membrany (dn 40)</t>
  </si>
  <si>
    <t>3.1.6.4.8</t>
  </si>
  <si>
    <t>Syfon kondensacyjny Hutterer-lechnerdn 50mm do odprowadzania skroplin do zabudowy poziomej. Z zaworem zwrotnym. czyszczakiem. z zamknięciem wodnym</t>
  </si>
  <si>
    <t>3.1.6.4.9</t>
  </si>
  <si>
    <t>Opaska ognioochronna CP-648-S z elastyczną masą uszczelniającą typ CFS-S ACR na rure dn 90mm</t>
  </si>
  <si>
    <t>3.1.6.4.10</t>
  </si>
  <si>
    <t>Opaska ognioochronna CP-648-S z elastyczną masą uszczelniającą typ CFS-S ACR na rure dn 50mm</t>
  </si>
  <si>
    <t>3.1.6.4.11</t>
  </si>
  <si>
    <t>Opaska ognioochronna CP-648-S z elastyczną masą uszczelniającą typ CFS-S ACR na rure dn 40mm</t>
  </si>
  <si>
    <t>3.1.6.4.12</t>
  </si>
  <si>
    <t>Opaska ognioochronna CP-648-S z elastyczną masą uszczelniającą typ CFS-S ACR na rure dn 32mm</t>
  </si>
  <si>
    <t>3.1.6.4.13</t>
  </si>
  <si>
    <t>Opaska ognioochronna CP-648-S z elastyczną masą uszczelniającą typ CFS-S ACR na rure dn 25mm</t>
  </si>
  <si>
    <t>3.1.6.5</t>
  </si>
  <si>
    <t>Kanalizacja deszczowa podciśnieniowa podposadzkowa</t>
  </si>
  <si>
    <t>3.1.6.5.1</t>
  </si>
  <si>
    <t>Rurociągi kanalizacyjne PVC SN8 dn 160mm  wraz z kształtkami i uchwytami</t>
  </si>
  <si>
    <t>3.1.6.5.2</t>
  </si>
  <si>
    <t>Opaska ognioochronna CP-648-S z elastyczną masą uszczelniającą typ CFS-S ACR na rure dn 160mm (przejście przez strop)</t>
  </si>
  <si>
    <t>3.1.6.5.3</t>
  </si>
  <si>
    <t>Rura ochronna dn 300mm</t>
  </si>
  <si>
    <t>3.1.6.6</t>
  </si>
  <si>
    <t>Biały mntaż</t>
  </si>
  <si>
    <t>3.1.6.6.1</t>
  </si>
  <si>
    <t>Umywalka okrągła KOŁO + syfon</t>
  </si>
  <si>
    <t>3.1.6.6.2</t>
  </si>
  <si>
    <t>Zestaw WC podtynkowy : Miska wisząca  + Deska sedesowa + Stelaż do WC  + Zestaw spłukujący</t>
  </si>
  <si>
    <t>3.1.6.6.3</t>
  </si>
  <si>
    <t>Zestaw pisuarowy: Pisuar + Stelaż do pisuaru + Zawór pisuarowy natynkowy</t>
  </si>
  <si>
    <t>3.1.6.6.4</t>
  </si>
  <si>
    <t>Brodziki natryskowe 90x90cm</t>
  </si>
  <si>
    <t>3.1.6.6.5</t>
  </si>
  <si>
    <t>Zlew</t>
  </si>
  <si>
    <t>3.1.6.6.6</t>
  </si>
  <si>
    <t>Zlew 1.5 komory</t>
  </si>
  <si>
    <t>3.1.6.6.7</t>
  </si>
  <si>
    <t>Baterie natryskowe</t>
  </si>
  <si>
    <t>3.1.6.6.8</t>
  </si>
  <si>
    <t>Baterie umywalkowe  stojace o śr.nom. 15 mm</t>
  </si>
  <si>
    <t>3.1.6.6.9</t>
  </si>
  <si>
    <t>Baterie zmywakowe stojące o śr.nom. 15 mm</t>
  </si>
  <si>
    <t>3.1.7</t>
  </si>
  <si>
    <t>WENTYLACJA MECHANICZNA</t>
  </si>
  <si>
    <t>3.1.7.1</t>
  </si>
  <si>
    <t>3.1.7.1.1</t>
  </si>
  <si>
    <t>Demontaż kanałów SPIRO wraz z osprzetem</t>
  </si>
  <si>
    <t>3.1.7.1.2</t>
  </si>
  <si>
    <t>Demontaż kanałów prostokątnych wraz z osprzętem</t>
  </si>
  <si>
    <t>3.1.7.1.3</t>
  </si>
  <si>
    <t>Demontaż centrali wenylacyjnej N8W8. N11W11</t>
  </si>
  <si>
    <t>3.1.7.2</t>
  </si>
  <si>
    <t>Kanały</t>
  </si>
  <si>
    <t>3.1.7.2.1</t>
  </si>
  <si>
    <t>Przewody wentylacyjne z blachy stalowej.kolowe.typ S(Spiro) dn 200 mm - udzial kształtek do 35 %</t>
  </si>
  <si>
    <t>3.1.7.2.2</t>
  </si>
  <si>
    <t>Przewody wentylacyjne z blachy stalowej.kolowe.typ S(Spiro) dn 160 mm - udzial kształtek do 35 %</t>
  </si>
  <si>
    <t>3.1.7.2.3</t>
  </si>
  <si>
    <t>Przewody wentylacyjne z blachy stalowej.kolowe.typ S(Spiro) dn 125 mm - udzial kształtek do 35 %</t>
  </si>
  <si>
    <t>3.1.7.2.4</t>
  </si>
  <si>
    <t>Przewody wentylacyjne z blachy stalowej.kolowe.typ S(Spiro) dn 100 mm - udzial kształtek do 35 %</t>
  </si>
  <si>
    <t>3.1.7.2.5</t>
  </si>
  <si>
    <t>Przewody wentylacyjne z blachy stalowej.prostokątne.typ A/II o obwodzie do 8000 mm - udział kształtek do 65 %</t>
  </si>
  <si>
    <t>3.1.7.2.6</t>
  </si>
  <si>
    <t>Przewody wentylacyjne z blachy stalowej.prostokątne.typ A/II o obwodzie do 4400 mm - udział kształtek do 65 %</t>
  </si>
  <si>
    <t>3.1.7.2.7</t>
  </si>
  <si>
    <t>Przewody wentylacyjne z blachy stalowej.prostokątne.typ A/I o obwodzie do 1800 mm - udział kształtek do 55 %</t>
  </si>
  <si>
    <t>3.1.7.2.8</t>
  </si>
  <si>
    <t>Przewody wentylacyjne z blachy stalowej.prostokątne.typ A/I o obwodzie do 1400 mm - udział kształtek do 55 %</t>
  </si>
  <si>
    <t>3.1.7.2.9</t>
  </si>
  <si>
    <t>Przewody wentylacyjne z blachy stalowej.prostokątne.typ A/I o obwodzie do 1000 mm - udział kształtek do 35 %</t>
  </si>
  <si>
    <t>3.1.7.2.10</t>
  </si>
  <si>
    <t>Przewody wentylacyjne z blachy stalowej.prostokątne.typ A/I o obwodzie do 600 mm - udział kształtek do 35 %</t>
  </si>
  <si>
    <t>3.1.7.2.11</t>
  </si>
  <si>
    <t>Kanał elastyczny flex aluminiowy dn 200mm z izolacją cieplną 30mm</t>
  </si>
  <si>
    <t>3.1.7.2.12</t>
  </si>
  <si>
    <t>Kanał elastyczny flex aluminiowy dn 160mm z izolacją cieplną 30mm</t>
  </si>
  <si>
    <t>3.1.7.2.13</t>
  </si>
  <si>
    <t>Kanał elastyczny flex aluminiowy dn 125mm z izolacją cieplną 30mm</t>
  </si>
  <si>
    <t>3.1.7.2.14</t>
  </si>
  <si>
    <t>Kanał elastyczny flex aluminiowy dn 100mm z izolacją cieplną 30mm</t>
  </si>
  <si>
    <t>3.1.7.2.15</t>
  </si>
  <si>
    <t>Kanał elastyczny flex aluminiowy dn 125mm</t>
  </si>
  <si>
    <t>3.1.7.2.16</t>
  </si>
  <si>
    <t>Kanał elastyczny flex aluminiowy dn 100mm</t>
  </si>
  <si>
    <t>3.1.7.3</t>
  </si>
  <si>
    <t>3.1.7.3.1</t>
  </si>
  <si>
    <t>Izolacja wełną mineralna samoprzylepną gr 30mm</t>
  </si>
  <si>
    <t>3.1.7.3.2</t>
  </si>
  <si>
    <t>Izolacja wełną mineralna gr 80mm</t>
  </si>
  <si>
    <t>3.1.7.3.3</t>
  </si>
  <si>
    <t>Płaszcze ochronne z blachy stalowej</t>
  </si>
  <si>
    <t>3.1.7.3.4</t>
  </si>
  <si>
    <t>Izolacja wełną mineralna samoprzylepną gr 20mm</t>
  </si>
  <si>
    <t>3.1.7.4</t>
  </si>
  <si>
    <t>Osprzęt wentylacyjny</t>
  </si>
  <si>
    <t>3.1.7.4.1</t>
  </si>
  <si>
    <t>Tłumik akustyczny LOXMIDE SA-1400-850-1000-5-20080-AR-O wraz z kompletem materiałów montażowych</t>
  </si>
  <si>
    <t>3.1.7.4.2</t>
  </si>
  <si>
    <t>Tłumik akustyczny LOXMIDE SA-1600-850-1500-6-20067-AR-O wraz z kompletem materiałów montażowych</t>
  </si>
  <si>
    <t>3.1.7.4.3</t>
  </si>
  <si>
    <t>Tłumik akustyczny LOXMIDE SA-1200-500-500-4-200100-AB-O wraz z kompletem materiałów montażowych</t>
  </si>
  <si>
    <t>3.1.7.4.4</t>
  </si>
  <si>
    <t>Tłumik akustyczny LOXMIDE SA-1200-550-1500-4-200100-AB-O wraz z kompletem materiałów montażowych</t>
  </si>
  <si>
    <t>3.1.7.4.5</t>
  </si>
  <si>
    <t>Tłumik akustyczny LOXMIDE SA-1200-550-1000-8-10050-AR-O wraz z kompletem materiałów montażowych</t>
  </si>
  <si>
    <t>3.1.7.4.6</t>
  </si>
  <si>
    <t>Tłumik akustyczny LOXMIDE SA-1200-800-1500-8-10050-AR-O wraz z kompletem materiałów montażowych</t>
  </si>
  <si>
    <t>3.1.7.4.7</t>
  </si>
  <si>
    <t>Tłumik akustyczny LOXMIDE SA-1500-850-1000-6-20050-AR-O wraz z kompletem materiałów montażowych</t>
  </si>
  <si>
    <t>3.1.7.4.8</t>
  </si>
  <si>
    <t>Tłumik akustyczny LOXMIDE SA-800-650-1500-5-10060-AR-O wraz z kompletem materiałów montażowych</t>
  </si>
  <si>
    <t>3.1.7.4.9</t>
  </si>
  <si>
    <t>Tłumik akustyczny LOXMIDE SA-1200-550-1750-8-10050-AR-O wraz z kompletem materiałów montażowych</t>
  </si>
  <si>
    <t>3.1.7.4.10</t>
  </si>
  <si>
    <t>Tłumik akustyczny okrągły LOXIMIDE SAC-125-300-100-nypel wraz z kompletem materiałów montażowych</t>
  </si>
  <si>
    <t>3.1.7.4.11</t>
  </si>
  <si>
    <t>Tłumik akustyczny okrągły LOXIMIDE SAC-200-500-50-nypel wraz z kompletem materiałów montażowych</t>
  </si>
  <si>
    <t>3.1.7.4.12</t>
  </si>
  <si>
    <t>Regulator stałego wydatku TROX VFL typ CAV dn 100mm</t>
  </si>
  <si>
    <t>3.1.7.4.13</t>
  </si>
  <si>
    <t>Regulator stałego wydatku TROX VFL typ CAV dn 125mm</t>
  </si>
  <si>
    <t>3.1.7.4.14</t>
  </si>
  <si>
    <t>Regulator stałego wydatku TROX VFL typ CAV dn 160mm</t>
  </si>
  <si>
    <t>3.1.7.4.15</t>
  </si>
  <si>
    <t>Regulator stałego wydatku TROX VFL typ CAV dn 200mm</t>
  </si>
  <si>
    <t>3.1.7.4.16</t>
  </si>
  <si>
    <t>Regulator zmiennego wydatku TROX TVR-D Easy typ VAV dn 250mm wraz z siłownikiem i tłumikiem akustycznym.</t>
  </si>
  <si>
    <t>3.1.7.4.17</t>
  </si>
  <si>
    <t>Czerpnia ścienna firmy Smay typ ZS o wymiarach 1800x1400mm</t>
  </si>
  <si>
    <t>3.1.7.4.18</t>
  </si>
  <si>
    <t>Czerpnia ścienna firmy Smay typ ZS o wymiarach 1000x1400mm</t>
  </si>
  <si>
    <t>3.1.7.4.19</t>
  </si>
  <si>
    <t>Czerpnia ścienna firmy Smay typ ZS o wymiarach 1800x1200mm</t>
  </si>
  <si>
    <t>3.1.7.4.20</t>
  </si>
  <si>
    <t>Czerpnia ścienna firmy Smay typ ZS o wymiarach 1400x600mm</t>
  </si>
  <si>
    <t>3.1.7.4.21</t>
  </si>
  <si>
    <t>Czerpnia ścienna firmy Smay typ ZS o wymiarach 1200x800mm</t>
  </si>
  <si>
    <t>3.1.7.4.22</t>
  </si>
  <si>
    <t>Czerpnia ścienna firmy Smay typ ZS o wymiarach 1200x600mm</t>
  </si>
  <si>
    <t>3.1.7.4.23</t>
  </si>
  <si>
    <t>Szczelina nieaktywna Loximide KLN-4/1500</t>
  </si>
  <si>
    <t>3.1.7.4.24</t>
  </si>
  <si>
    <t>Szczelina nieaktywna Loximide KLN-3/1100</t>
  </si>
  <si>
    <t>3.1.7.4.25</t>
  </si>
  <si>
    <t>Szczelina nieaktywna Loximide KLN-3/600</t>
  </si>
  <si>
    <t>3.1.7.4.26</t>
  </si>
  <si>
    <t>Szczelina nieaktywna Loximide KLN-3/900</t>
  </si>
  <si>
    <t>3.1.7.4.27</t>
  </si>
  <si>
    <t>Szczelina nieaktywna Loximide KLN-3/1200</t>
  </si>
  <si>
    <t>3.1.7.4.28</t>
  </si>
  <si>
    <t>Szczelina nieaktywna Loximide KLN-3/700</t>
  </si>
  <si>
    <t>3.1.7.4.29</t>
  </si>
  <si>
    <t>Szczelina nieaktywna Loximide KLN-3/800</t>
  </si>
  <si>
    <t>3.1.7.4.30</t>
  </si>
  <si>
    <t>Szczelina nieaktywna Loximide KLN-3/500</t>
  </si>
  <si>
    <t>3.1.7.4.31</t>
  </si>
  <si>
    <t>Szczelina nieaktywna Loximide KLN-3/400</t>
  </si>
  <si>
    <t>3.1.7.4.32</t>
  </si>
  <si>
    <t>Szczelina nieaktywna Loximide KLN-3/1300</t>
  </si>
  <si>
    <t>3.1.7.4.33</t>
  </si>
  <si>
    <t>Nawiewnik 4-szczelinowy KLN-4/1500. wykonany z aluminium malowany na kolor uzgodniony z architektem. z wytłumioną poprzez zaizolowanie skrzynką przyłączeniową o wysokości 65cm z trzema króćcami o średnicy 160mm i kompletem materiałów montażowych.</t>
  </si>
  <si>
    <t>3.1.7.4.34</t>
  </si>
  <si>
    <t>Nawiewnik 4-szczelinowy KLN-4/500. wykonany z aluminium malowany na kolor uzgodniony z architektem. z wytłumioną poprzez zaizolowanie skrzynką przyłączeniową o wysokości 65cm z trzema króćcami o średnicy 160mm i kompletem materiałów montażowych.</t>
  </si>
  <si>
    <t>3.1.7.4.35</t>
  </si>
  <si>
    <t>Nawiewnik 3-szczelinowy KLN-3/1200. wykonany z aluminium malowany na kolor uzgodniony z architektem. z wytłumioną poprzez zaizolowanie skrzynką przyłączeniową o wysokości 65cm z trzema króćcami o średnicy 160mm i kompletem materiałów montażowych.</t>
  </si>
  <si>
    <t>3.1.7.4.36</t>
  </si>
  <si>
    <t>Nawiewnik 3-szczelinowy KLN-3/1000. wykonany z aluminium malowany na kolor uzgodniony z architektem. z wytłumioną poprzez zaizolowanie skrzynką przyłączeniową o wysokości 65cm z trzema króćcami o średnicy 160mm i kompletem materiałów montażowych.</t>
  </si>
  <si>
    <t>3.1.7.4.37</t>
  </si>
  <si>
    <t>Nawiewnik 3-szczelinowy KLN-3/600. wykonany z aluminium malowany na kolor uzgodniony z architektem. z wytłumioną poprzez zaizolowanie skrzynką przyłączeniową o wysokości 65cm z trzema króćcami o średnicy 160mm i kompletem materiałów montażowych.</t>
  </si>
  <si>
    <t>3.1.7.4.38</t>
  </si>
  <si>
    <t>Nawiewnik 3-szczelinowy KLN-3/300. wykonany z aluminium malowany na kolor uzgodniony z architektem. z wytłumioną poprzez zaizolowanie skrzynką przyłączeniową o wysokości 65cm z trzema króćcami o średnicy 160mm i kompletem materiałów montażowych.</t>
  </si>
  <si>
    <t>3.1.7.4.39</t>
  </si>
  <si>
    <t>Nawiewnik 3-szczelinowy KLN-3/400. wykonany z aluminium malowany na kolor uzgodniony z architektem. z wytłumioną poprzez zaizolowanie skrzynką przyłączeniową o wysokości 65cm z trzema króćcami o średnicy 160mm i kompletem materiałów montażowych.</t>
  </si>
  <si>
    <t>3.1.7.4.40</t>
  </si>
  <si>
    <t>Nawiewnik 3-szczelinowy KLN-3/500. wykonany z aluminium malowany na kolor uzgodniony z architektem. z wytłumioną poprzez zaizolowanie skrzynką przyłączeniową o wysokości 65cm z trzema króćcami o średnicy 160mm i kompletem materiałów montażowych.</t>
  </si>
  <si>
    <t>3.1.7.4.41</t>
  </si>
  <si>
    <t>Nawiewnik 3-szczelinowy KLN-3/700. wykonany z aluminium malowany na kolor uzgodniony z architektem. z wytłumioną poprzez zaizolowanie skrzynką przyłączeniową o wysokości 65cm z trzema króćcami o średnicy 160mm i kompletem materiałów montażowych.</t>
  </si>
  <si>
    <t>3.1.7.4.42</t>
  </si>
  <si>
    <t>Nawiewnik 2-szczelinowy KLN-2/500. wykonany z aluminium malowany na kolor uzgodniony z architektem. z wytłumioną poprzez zaizolowanie skrzynką przyłączeniową o wysokości 65cm z trzema króćcami o średnicy 160mm i kompletem materiałów montażowych.</t>
  </si>
  <si>
    <t>3.1.7.4.43</t>
  </si>
  <si>
    <t>Zawór wentylacyjny nawiewny Loximide SV-100 malowany na kolor wg proj. architektury</t>
  </si>
  <si>
    <t>3.1.7.4.44</t>
  </si>
  <si>
    <t>Zawór wentylacyjny nawiewny Loximide SV-125 malowany na kolor wg proj. architektury</t>
  </si>
  <si>
    <t>3.1.7.4.45</t>
  </si>
  <si>
    <t>Zawór wentylacyjny nawiewny Loximide SV-160 malowany na kolor wg proj. architektury</t>
  </si>
  <si>
    <t>3.1.7.4.46</t>
  </si>
  <si>
    <t>Zawór wentylacyjny nawiewny Loximide EV-100 malowany na kolor wg proj. architektury</t>
  </si>
  <si>
    <t>3.1.7.4.47</t>
  </si>
  <si>
    <t>Zawór wentylacyjny nawiewny Loximide EV-125 malowany na kolor wg proj. architektury</t>
  </si>
  <si>
    <t>3.1.7.4.48</t>
  </si>
  <si>
    <t>Nawiewnik sufitowy Loximide DCN-160. wykonany z aluminium malowany na kolor uzgodniony z architektem. z wytłumioną poprzez zaizolowanie skrzynką przyłączeniową z jednym lub trzema króćcami o średnicy 160mm i kompletem materiałów montażowych</t>
  </si>
  <si>
    <t>3.1.7.4.49</t>
  </si>
  <si>
    <t>Nawiewnik sufitowy Loximide DCN-200. wykonany z aluminium malowany na kolor uzgodniony z architektem. z wytłumioną poprzez zaizolowanie skrzynką przyłączeniową z jednym lub trzema króćcami o średnicy 160mm i kompletem materiałów montażowych</t>
  </si>
  <si>
    <t>3.1.7.4.50</t>
  </si>
  <si>
    <t>Nawiewnik sufitowy Loximide LMT 600x300. wykonany z aluminium malowany na kolor uzgodniony z architektem. z wytłumioną poprzez zaizolowanie skrzynką przyłączeniową z jednym lub trzema króćcami o średnicy 200mm i kompletem materiałów montażowych.</t>
  </si>
  <si>
    <t>3.1.7.4.51</t>
  </si>
  <si>
    <t>Nawiewnik sufitowy Loximide LMT SW 600x300. wykonany z aluminium malowany na kolor uzgodniony z architektem. z wytłumioną poprzez zaizolowanie skrzynką przyłączeniową z jednym lub trzema króćcami o średnicy 200mm i kompletem materiałów montażowych.</t>
  </si>
  <si>
    <t>3.1.7.4.52</t>
  </si>
  <si>
    <t>Nawiewnik sufitowy Loximide LMT 300x300. wykonany z aluminium malowany na kolor uzgodniony z architektem. z wytłumioną poprzez zaizolowanie skrzynką przyłączeniową z jednym lub trzema króćcami o średnicy 160mm i kompletem materiałów montażowych.</t>
  </si>
  <si>
    <t>3.1.7.4.53</t>
  </si>
  <si>
    <t>Nawiewnik sufitowy Loximide LMT 800x300. wykonany z aluminium malowany na kolor uzgodniony z architektem. z wytłumioną poprzez zaizolowanie skrzynką przyłączeniową z jednym lub trzema króćcami o średnicy 200mm i kompletem materiałów montażowych.</t>
  </si>
  <si>
    <t>3.1.7.4.54</t>
  </si>
  <si>
    <t>Nawiewnik sufitowy Loximide LMT 150x300. wykonany z aluminium malowany na kolor uzgodniony z architektem. z wytłumioną poprzez zaizolowanie skrzynką przyłączeniową z jednym lub trzema króćcami o średnicy 125mm i kompletem materiałów montażowych.</t>
  </si>
  <si>
    <t>3.1.7.4.55</t>
  </si>
  <si>
    <t>Nawiewnik sufitowy Loximide LMT SW 1000x150. wykonany z aluminium malowany na kolor uzgodniony z architektem. z wytłumioną poprzez zaizolowanie skrzynką przyłączeniową z jednym lub trzema króćcami o średnicy 125mm i kompletem materiałów montażowych.</t>
  </si>
  <si>
    <t>3.1.7.4.56</t>
  </si>
  <si>
    <t>Nawiewnik sufitowy Loximide KQ2 330x330. wykonany z aluminium malowany na kolor uzgodniony z architektem. z wytłumioną poprzez zaizolowanie skrzynką przyłączeniową z jednym lub trzema króćcami o średnicy 200mm i kompletem materiałów montażowych.</t>
  </si>
  <si>
    <t>3.1.7.4.57</t>
  </si>
  <si>
    <t>Nawiewnik sufitowy Loximide KQ2 600x600. wykonany z aluminium malowany na kolor uzgodniony z architektem. z wytłumioną poprzez zaizolowanie skrzynką przyłączeniową z jednym lub trzema króćcami o średnicy 200mm i kompletem materiałów montażowych.</t>
  </si>
  <si>
    <t>3.1.7.4.58</t>
  </si>
  <si>
    <t>Nawiewnik sufitowy Loximide  KU9-100. wykonany z aluminium malowany na kolor RAL9010. z wytłumioną poprzez zaizolowanie skrzynką przyłączeniową z jednym króćcem o średnicy 100mm i kompletem materiałów montażowych.</t>
  </si>
  <si>
    <t>3.1.7.4.59</t>
  </si>
  <si>
    <t>Króciec osiatkowany 300x200mm</t>
  </si>
  <si>
    <t>3.1.7.4.60</t>
  </si>
  <si>
    <t>Króciec osiatkowany 200x200mm</t>
  </si>
  <si>
    <t>3.1.7.4.61</t>
  </si>
  <si>
    <t>Przepustnica DSQW-A 350x350 z siłownikem elektrycznym Belimo. zasilanie 24 V</t>
  </si>
  <si>
    <t>3.1.7.4.62</t>
  </si>
  <si>
    <t>Przepustnica DSQW-A 600x200 z siłownikem elektrycznym Belimo. zasilanie 24 V</t>
  </si>
  <si>
    <t>3.1.7.4.63</t>
  </si>
  <si>
    <t>Przepustnica DSQW-A 700x600 z siłownikem elektrycznym Belimo. zasilanie 24 V</t>
  </si>
  <si>
    <t>3.1.7.4.64</t>
  </si>
  <si>
    <t>Przepustnica DSQW-A 700x350 z siłownikem elektrycznym Belimo. zasilanie 24 V</t>
  </si>
  <si>
    <t>3.1.7.4.65</t>
  </si>
  <si>
    <t>Przepustnica DTBVU dn 400mm z siłownikem elektrycznym Belimo. zasilanie 24 V</t>
  </si>
  <si>
    <t>3.1.7.4.66</t>
  </si>
  <si>
    <t>Klapa przeciwpożarowa okrągła dn 100mm normalnie otwarta z blachy stalowej ocynkowanej. o odporności ogniowej min. EIS120. otwarta pod napięciem. z siłownikiem Belimo 230V. ze sprężyną powrotną. z wyzwalaczem elektrotermicznym i wyłącznikami krańcowymi wraz z materiałami montażowymi.</t>
  </si>
  <si>
    <t>3.1.7.5</t>
  </si>
  <si>
    <t>Urzadzenia</t>
  </si>
  <si>
    <t>3.1.7.5.1</t>
  </si>
  <si>
    <t>Centrala wentylacyjna N8W8 nawiewno-wywiewna KLIMOR EVO-S 0010 w wykonaniu dachowym z rotorowym odzyskiem ciepła. Nawiew: 10350m3/h. dPstat=450Pa. Wywiew: 9230m3/h. dPstat=450Pa . Pozostałe parametry i wyposażenie zgodne z projektem.</t>
  </si>
  <si>
    <t>3.1.7.5.2</t>
  </si>
  <si>
    <t>Centrala wentylacyjna N11W11 nawiewno-wywiewna KLIMOR EVO-S 2500 w wykonaniu dachowym z rotorowym odzyskiem ciepła. Nawiew: 5300m3/h. dPstat=450Pa. Wywiew: 5300m3/h. dPstat=450Pa . Pozostałe parametry i wyposażenie zgodne z projektem.</t>
  </si>
  <si>
    <t>3.1.7.5.3</t>
  </si>
  <si>
    <t>Wentylator wywiewny SYSTEMAIR MUB 025 315 EV sileo +WSD 025wraz z daszkiem chroniącym przed warunkami atmosferycznymi WSD 025</t>
  </si>
  <si>
    <t>3.1.7.5.4</t>
  </si>
  <si>
    <t>Wyciągowy wentylator dachowy SYSTEMAIR DVS 355E4 z pionowym wyrzutem powietrza. Wydatek powietrza: 580 m3/h Spręż dyspozycyjny: 300Pa Napięcie: 230V + Podstawa dachowa tłumiąca SYSTEMAIR SSD 355/400 przeznaczona do dachów płaskich</t>
  </si>
  <si>
    <t>3.1.7.5.5</t>
  </si>
  <si>
    <t>Wyciągowy wentylator dachowy SYSTEMAIR DVS 311EV z pionowym wyrzutem powietrza. Wydatek powietrza: 330 m3/h Spręż dyspozycyjny: 250Pa Napięcie: 230V + Podstawa dachowa tłumiąca SYSTEMAIR SSD 310/311 przeznaczona do dachów płaskich. - montaż. dostawa w cenie wentylatora</t>
  </si>
  <si>
    <t>3.1.7.5.6</t>
  </si>
  <si>
    <t>Wyciągowy wentylator dachowy SYSTEMAIR DVS 190EZ sileo z pionowym wyrzutem powietrza. Wydatek powietrza: 160 m3/h Spręż dyspozycyjny: 180Pa Napięcie: 230V + Podstawa dachowa tłumiąca SYSTEMAIR SSD 190/225 przeznaczona do dachów płaskich</t>
  </si>
  <si>
    <t>3.1.7.6</t>
  </si>
  <si>
    <t>Próby, uruchomienie i regulacja instalacji</t>
  </si>
  <si>
    <t>3.1.7.6.1</t>
  </si>
  <si>
    <t>Uruchomienie central i okablowanie central</t>
  </si>
  <si>
    <t>3.1.7.6.2</t>
  </si>
  <si>
    <t>Protokoły z pomiarów. regulacja</t>
  </si>
  <si>
    <t>3.1.7.6.3</t>
  </si>
  <si>
    <t>Uszczelnienie klap p.poż</t>
  </si>
  <si>
    <t>3.1.7.6.4</t>
  </si>
  <si>
    <t>Rewizje na kanałach wentylacyjnych umożliwiające okresowe czyszczenie instalacji.</t>
  </si>
  <si>
    <t>ZAPYTANIE OFERTOWE nr P-21-6-PO.15, Przebudowa i rozbudowa
 budynku administracyjno-biurowego BHCT</t>
  </si>
  <si>
    <t>WYSZCZEGÓLNIENIE ELEMENTÓW ROZLICZENIOWYCH</t>
  </si>
  <si>
    <t>CENA RYCZAŁTOWA
[PLN] [NETTO]</t>
  </si>
  <si>
    <t>ZABEZPIECZENIE WYKONANIA/UBEZPIECZENIA</t>
  </si>
  <si>
    <t>PRACE PROJEKTOWE</t>
  </si>
  <si>
    <t>MOBILIZACJA</t>
  </si>
  <si>
    <t>INNE</t>
  </si>
  <si>
    <t>DEMOBILIZACJA</t>
  </si>
  <si>
    <t>Rozbiórki i prace przygotowawcze</t>
  </si>
  <si>
    <t>Konstrukcja</t>
  </si>
  <si>
    <t>Roboty murowe</t>
  </si>
  <si>
    <t>Wykończenia wewnętrzne</t>
  </si>
  <si>
    <t>Wyposażenie i zabudowy stałe</t>
  </si>
  <si>
    <t>Wykończenia zewnętrzne</t>
  </si>
  <si>
    <t>4.3</t>
  </si>
  <si>
    <t>4.4</t>
  </si>
  <si>
    <t>4.5</t>
  </si>
  <si>
    <t>4.6</t>
  </si>
  <si>
    <t>BRANŻA ELEKTRYCZNA - PRZEBUDOWA</t>
  </si>
  <si>
    <t>BRANŻA BUDOWLANA - PRZEBUDOWA</t>
  </si>
  <si>
    <t>Instalacje elektryczne</t>
  </si>
  <si>
    <t>Instalacje teletchniczne</t>
  </si>
  <si>
    <t>Instalacja centranego ogrzewania</t>
  </si>
  <si>
    <t>Instalacja cieła technologicznego</t>
  </si>
  <si>
    <t>Instalacja wodociągowa</t>
  </si>
  <si>
    <t>Kanalizacja</t>
  </si>
  <si>
    <t>Wentylacja mechaniczna</t>
  </si>
  <si>
    <t>BRANŻA SANITARNA  - PRZEBUDOWA</t>
  </si>
  <si>
    <t>6.3</t>
  </si>
  <si>
    <t>6.4</t>
  </si>
  <si>
    <t>6.5</t>
  </si>
  <si>
    <t>6.6</t>
  </si>
  <si>
    <t>6.7</t>
  </si>
  <si>
    <t>8.1</t>
  </si>
  <si>
    <t>8.2</t>
  </si>
  <si>
    <t>Instalacja freonowa (VRF+ agregaty do chłodnic w centralach)</t>
  </si>
  <si>
    <t xml:space="preserve"> 7.3</t>
  </si>
  <si>
    <t>Meble ruchome</t>
  </si>
  <si>
    <t>MEBLE RUCHOME</t>
  </si>
  <si>
    <t>4.1.1</t>
  </si>
  <si>
    <t>4.1.1.1</t>
  </si>
  <si>
    <t>4.1.1.2</t>
  </si>
  <si>
    <t>4.1.1.3</t>
  </si>
  <si>
    <t>4.1.1.4</t>
  </si>
  <si>
    <t>4.1.1.5</t>
  </si>
  <si>
    <t>4.1.1.6</t>
  </si>
  <si>
    <t>4.1.1.7</t>
  </si>
  <si>
    <t>4.1.1.8</t>
  </si>
  <si>
    <t>4.1.1.9</t>
  </si>
  <si>
    <t>4.1.1.10</t>
  </si>
  <si>
    <t>4.1.1.11</t>
  </si>
  <si>
    <t>4.1.1.12</t>
  </si>
  <si>
    <t>4.1.1.13</t>
  </si>
  <si>
    <t>4.1.1.14</t>
  </si>
  <si>
    <t>4.1.1.15</t>
  </si>
  <si>
    <t>4.1.1.16</t>
  </si>
  <si>
    <t>4.1.1.17</t>
  </si>
  <si>
    <t>4.1.1.18</t>
  </si>
  <si>
    <t>4.1.1.19</t>
  </si>
  <si>
    <t>4.1.1.20</t>
  </si>
  <si>
    <t>4.1.1.21</t>
  </si>
  <si>
    <t>4.1.1.22</t>
  </si>
  <si>
    <t>4.1.1.23</t>
  </si>
  <si>
    <t>4.1.1.24</t>
  </si>
  <si>
    <t>4.1.1.25</t>
  </si>
  <si>
    <t>4.1.1.26</t>
  </si>
  <si>
    <t>4.1.1.27</t>
  </si>
  <si>
    <t>4.1.1.28</t>
  </si>
  <si>
    <t>4.1.1.29</t>
  </si>
  <si>
    <t>4.1.1.30</t>
  </si>
  <si>
    <t>4.1.1.31</t>
  </si>
  <si>
    <t>4.1.1.32</t>
  </si>
  <si>
    <t>4.1.1.33</t>
  </si>
  <si>
    <t>4.1.1.34</t>
  </si>
  <si>
    <t>4.1.1.35</t>
  </si>
  <si>
    <t>4.1.1.36</t>
  </si>
  <si>
    <t>4.1.1.37</t>
  </si>
  <si>
    <t>4.1.1.38</t>
  </si>
  <si>
    <t>4.1.1.39</t>
  </si>
  <si>
    <t>4.1.1.40</t>
  </si>
  <si>
    <t>4.1.1.41</t>
  </si>
  <si>
    <t>MR-b01</t>
  </si>
  <si>
    <t>MR-b02</t>
  </si>
  <si>
    <t>MR-b03</t>
  </si>
  <si>
    <t>MR-s01</t>
  </si>
  <si>
    <t>MR-s02</t>
  </si>
  <si>
    <t xml:space="preserve">MR-s03 </t>
  </si>
  <si>
    <t>MR-s10</t>
  </si>
  <si>
    <t>MR-s20</t>
  </si>
  <si>
    <t>MR-s21</t>
  </si>
  <si>
    <t>MR-s21A</t>
  </si>
  <si>
    <t>MR-s22</t>
  </si>
  <si>
    <t>MR-s22A</t>
  </si>
  <si>
    <t>MR-k01</t>
  </si>
  <si>
    <t>MR-k01B</t>
  </si>
  <si>
    <t>MR-k02</t>
  </si>
  <si>
    <t>MR-k03</t>
  </si>
  <si>
    <t>MR-k04</t>
  </si>
  <si>
    <t>MR-k05</t>
  </si>
  <si>
    <t>MR-k06</t>
  </si>
  <si>
    <t>MR-k10</t>
  </si>
  <si>
    <t>MR-k11</t>
  </si>
  <si>
    <t>MR-k12</t>
  </si>
  <si>
    <t>MR-k13</t>
  </si>
  <si>
    <t>MR-f01</t>
  </si>
  <si>
    <t>MR-kp01</t>
  </si>
  <si>
    <t>MR-sz01</t>
  </si>
  <si>
    <t>MR-sz02</t>
  </si>
  <si>
    <t>MR-sz03</t>
  </si>
  <si>
    <t>MR-sz04</t>
  </si>
  <si>
    <t>MR-sz05</t>
  </si>
  <si>
    <t>MR-sz06</t>
  </si>
  <si>
    <t>MR-sz07</t>
  </si>
  <si>
    <t>MR-sz08</t>
  </si>
  <si>
    <t>MR-sz09</t>
  </si>
  <si>
    <t>MR-sz09A</t>
  </si>
  <si>
    <t>MR-sz10</t>
  </si>
  <si>
    <t>MR-w03</t>
  </si>
  <si>
    <t>MR-r01</t>
  </si>
  <si>
    <t>MR-z01</t>
  </si>
  <si>
    <t>MR-z02</t>
  </si>
  <si>
    <t>MR-a01</t>
  </si>
  <si>
    <t>Biurko prostokątne z możliwością regulacji wysokości. Pokoje biurowe</t>
  </si>
  <si>
    <t>Biurko prostokątne, pozwalające na umieszczenie dwóch monitorów. Pokój ochrony</t>
  </si>
  <si>
    <t>Biurko specjalistyczne dla Operatora.</t>
  </si>
  <si>
    <t xml:space="preserve">Stół kawowy, prostokątny. Stoły w strefach spotkań </t>
  </si>
  <si>
    <t>Stół konferencyjny, prostokątny z możliwością składania. Sala konferencyjna</t>
  </si>
  <si>
    <t>Stół konferencyjny, prostokątny z możliwością składania.</t>
  </si>
  <si>
    <t xml:space="preserve">Stół prostokątny, pozwalający na zestawianie w dowolne kombinacje. Stoły w kuchni wspólnej </t>
  </si>
  <si>
    <t xml:space="preserve">Stół prostokątny, pozwalający na zestawianie. Stoły wysokie w kantynie </t>
  </si>
  <si>
    <t>Stół prostokątny, pozwalający na zestawianie. Stoły niskie w kantynie -4 osobowe (70x130)</t>
  </si>
  <si>
    <t>Stół prostokątny, pozwalający na zestawianie. Stoły niskie w kantynie -4 osobowe (80x120)</t>
  </si>
  <si>
    <t>Stół prostokątny, pozwalający na zestawianie. Stoły niskie w kantynie -6 osobowe (70x200)</t>
  </si>
  <si>
    <t>Stół prostokątny, pozwalający na zestawianie. Stoły niskie w kantynie -6 osobowe (80x180)</t>
  </si>
  <si>
    <t>Fotel biurowy na kółkach z podłokietnikami. Pokoje biurowe</t>
  </si>
  <si>
    <t>Fotel biurowy na kółkach z podłokietnikami. Stanowiska operatorów</t>
  </si>
  <si>
    <t xml:space="preserve">Krzesło konferencyjne na kółkach. Sala konferencyjna, pokoje spotkań </t>
  </si>
  <si>
    <t xml:space="preserve">Krzesło w kuchni wspólnej. Kuchnia, aneks kuchenny </t>
  </si>
  <si>
    <t>Wysokie krzesło, dostosowane do blatu przy parapecie okiennym. Kuchnia, aneks kuchenny</t>
  </si>
  <si>
    <t xml:space="preserve">Kozetka z regulowanym oparciem. Pomieszczenie wypoczynku </t>
  </si>
  <si>
    <t xml:space="preserve">Krzesło tapicerowane. Strefy spotkań </t>
  </si>
  <si>
    <t>Wysokie krzesło, dostosowane do wysokich stołów w kantynie.</t>
  </si>
  <si>
    <t>Niskie krzesło przy siedziskach przyściennych. Kantyna</t>
  </si>
  <si>
    <t>Jak MR-k11, ale inny kolor. Kantyna</t>
  </si>
  <si>
    <t>Wysokie krzesło, dostosowane do stołów przy parapecie.</t>
  </si>
  <si>
    <t>Fotel niski w strefie spotkań.</t>
  </si>
  <si>
    <t>Kontener mobilny na kółkach, umieszczany pod biurkami.</t>
  </si>
  <si>
    <t>Donice wolnostojące, komponowane z szafkami.</t>
  </si>
  <si>
    <t>Szafki niskie na dokumenty.</t>
  </si>
  <si>
    <t>Szafa wysoka na dokumenty. Zamykana</t>
  </si>
  <si>
    <t>Szafka wysoka, zamykana z miejscem na sejf.</t>
  </si>
  <si>
    <t xml:space="preserve">Szafka wysoka stalowa  na ubrania, podwójna
</t>
  </si>
  <si>
    <t>Szafa wysoka na dokumenty, 
otwarta.</t>
  </si>
  <si>
    <t>Regał wysoki</t>
  </si>
  <si>
    <t>Szafa wysoka na ubrania, zamykana</t>
  </si>
  <si>
    <t>Regał wysoki, magazynowy</t>
  </si>
  <si>
    <t xml:space="preserve">Szafka na posiłki </t>
  </si>
  <si>
    <t>Wydzielenie wolnostojące. Pokoje biurowe</t>
  </si>
  <si>
    <t>Ramki na plany ewakuacji.</t>
  </si>
  <si>
    <t>Wysokie rośliny, ustawiane w „wolnostojących” układach, dostosowanych do aranżacji. Pomieszczenia biurowe</t>
  </si>
  <si>
    <t>Donice parapetowe.</t>
  </si>
  <si>
    <t xml:space="preserve">Artystyczne wielkoformatowe panele ścienne.
Wieszane na ścianie, jak obraz.
</t>
  </si>
  <si>
    <r>
      <rPr>
        <b/>
        <sz val="12"/>
        <color rgb="FF000000"/>
        <rFont val="Arial Narrow"/>
      </rPr>
      <t xml:space="preserve">ZESTAWIENIE ELEMENTÓW CENY OFERTOWEJ (Arkusz nr 5) - INNE - MEBLE RUCHOME
</t>
    </r>
    <r>
      <rPr>
        <sz val="10"/>
        <color rgb="FF000000"/>
        <rFont val="Arial Narrow"/>
      </rPr>
      <t>Baltic Hub w Gdańsku - PRZEBUDOWA</t>
    </r>
  </si>
  <si>
    <t>Biurko pojedyncze Lano-E 300 T / Typ systemu: Lano-E 300 T
Kształt blatu: Blat prosty
Szerokość [mm]: 1600
Głębokość [mm]: 800
Wysokość [mm]: 740
Grubość blatu [mm]: 25
Zakres regulacji [mm]: 625-1275
Blat przesuwny z kanałem kablowym: Nie
Typ panelu sterowania: Panel sterujący PREMIUM z wyświetlaczem
Rodzaj przelotki kablowej: Bez przelotki</t>
  </si>
  <si>
    <t>w zakresie poziomu II</t>
  </si>
  <si>
    <t>Xenon 11SFL, baza czarna, podłokietniki P61PU, tapicerka Cura 60110, kółka miękkie</t>
  </si>
  <si>
    <t>Krzesło RBM ANA 4340, siedzisko tworzywo sztuczne, stelaż malowany proszkowo</t>
  </si>
  <si>
    <t>Hoker MDD Team TE11H przystosowany do stołów o wysokości 900mm, wysokość siedziska 650mm, siedzisko tworzywo sztuczne, stelaż malowany proszkowo</t>
  </si>
  <si>
    <t>Profim FAN 10HW, tapicerka II grupa cenowa Valencia, na obniżanym stelażu</t>
  </si>
  <si>
    <t>Kontener mobilny Polmarco KM1S3, wymiary 430x600x550, wykończenie melamina</t>
  </si>
  <si>
    <t>MR-sz04 szafa ubraniowa DU1U1/18, wymiary 800x420x1845, plecy 18mm. Wykończenie melamina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</si>
</sst>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4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Calibri"/>
      <family val="2"/>
      <charset val="238"/>
      <scheme val="minor"/>
    </font>
    <font>
      <b/>
      <sz val="14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3"/>
      <name val="Arial Narrow"/>
      <family val="2"/>
      <charset val="238"/>
    </font>
    <font>
      <sz val="9"/>
      <name val="Arial Narrow"/>
      <family val="2"/>
      <charset val="238"/>
    </font>
    <font>
      <b/>
      <sz val="8"/>
      <name val="Arial Narrow"/>
      <family val="2"/>
      <charset val="238"/>
    </font>
    <font>
      <b/>
      <sz val="8"/>
      <color theme="0"/>
      <name val="Arial Narrow"/>
      <family val="2"/>
      <charset val="238"/>
    </font>
    <font>
      <b/>
      <sz val="9"/>
      <name val="Arial Narrow"/>
      <family val="2"/>
      <charset val="238"/>
    </font>
    <font>
      <sz val="8"/>
      <color rgb="FF0070C0"/>
      <name val="Arial Narrow"/>
      <family val="2"/>
      <charset val="238"/>
    </font>
    <font>
      <sz val="8"/>
      <color rgb="FFFF0000"/>
      <name val="Arial Narrow"/>
      <family val="2"/>
      <charset val="238"/>
    </font>
    <font>
      <sz val="9"/>
      <color rgb="FF0070C0"/>
      <name val="Arial Narrow"/>
      <family val="2"/>
      <charset val="238"/>
    </font>
    <font>
      <sz val="8"/>
      <color rgb="FF00B050"/>
      <name val="Arial Narrow"/>
      <family val="2"/>
      <charset val="238"/>
    </font>
    <font>
      <sz val="9"/>
      <color rgb="FF00B050"/>
      <name val="Arial Narrow"/>
      <family val="2"/>
      <charset val="238"/>
    </font>
    <font>
      <sz val="8"/>
      <name val="Arial Narrow"/>
      <family val="2"/>
      <charset val="238"/>
    </font>
    <font>
      <b/>
      <sz val="13"/>
      <name val="Aptos Narrow"/>
      <family val="2"/>
    </font>
    <font>
      <sz val="9"/>
      <name val="Aptos Narrow"/>
      <family val="2"/>
    </font>
    <font>
      <b/>
      <sz val="8"/>
      <name val="Aptos Narrow"/>
      <family val="2"/>
    </font>
    <font>
      <b/>
      <sz val="8"/>
      <color theme="0"/>
      <name val="Aptos Narrow"/>
      <family val="2"/>
    </font>
    <font>
      <sz val="9"/>
      <color indexed="12"/>
      <name val="Aptos Narrow"/>
      <family val="2"/>
    </font>
    <font>
      <sz val="8"/>
      <color rgb="FF0070C0"/>
      <name val="Aptos Narrow"/>
      <family val="2"/>
    </font>
    <font>
      <sz val="9"/>
      <color rgb="FF0070C0"/>
      <name val="Aptos Narrow"/>
      <family val="2"/>
    </font>
    <font>
      <b/>
      <sz val="9"/>
      <name val="Aptos Narrow"/>
      <family val="2"/>
    </font>
    <font>
      <sz val="8"/>
      <color rgb="FFFF0000"/>
      <name val="Aptos Narrow"/>
      <family val="2"/>
    </font>
    <font>
      <sz val="8"/>
      <name val="Aptos Narrow"/>
      <family val="2"/>
    </font>
    <font>
      <sz val="8"/>
      <color indexed="12"/>
      <name val="Aptos Narrow"/>
      <family val="2"/>
    </font>
    <font>
      <b/>
      <sz val="12"/>
      <color rgb="FF000000"/>
      <name val="Arial Narrow"/>
    </font>
    <font>
      <sz val="10"/>
      <color rgb="FF000000"/>
      <name val="Arial Narrow"/>
    </font>
    <font>
      <b/>
      <sz val="13"/>
      <color rgb="FF000000"/>
      <name val="Arial Narrow"/>
    </font>
    <font>
      <b/>
      <sz val="12"/>
      <color rgb="FF000000"/>
      <name val="Aptos Narrow"/>
    </font>
    <font>
      <sz val="10"/>
      <color rgb="FF000000"/>
      <name val="Aptos Narrow"/>
    </font>
    <font>
      <b/>
      <sz val="13"/>
      <color rgb="FF000000"/>
      <name val="Aptos Narrow"/>
    </font>
    <font>
      <b/>
      <sz val="12"/>
      <name val="Arial Narrow"/>
      <family val="2"/>
      <charset val="238"/>
    </font>
    <font>
      <b/>
      <sz val="14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3"/>
      <color rgb="FF000000"/>
      <name val="Arial Narrow"/>
      <family val="2"/>
    </font>
    <font>
      <strike/>
      <sz val="8"/>
      <color rgb="FF00B050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749992370372631"/>
        <bgColor indexed="26"/>
      </patternFill>
    </fill>
    <fill>
      <patternFill patternType="solid">
        <fgColor theme="5" tint="-0.249977111117893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59"/>
      </right>
      <top style="hair">
        <color indexed="8"/>
      </top>
      <bottom style="hair">
        <color indexed="59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59"/>
      </left>
      <right style="hair">
        <color indexed="59"/>
      </right>
      <top/>
      <bottom style="hair">
        <color indexed="59"/>
      </bottom>
      <diagonal/>
    </border>
    <border>
      <left style="hair">
        <color indexed="8"/>
      </left>
      <right style="hair">
        <color indexed="59"/>
      </right>
      <top/>
      <bottom style="hair">
        <color indexed="5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hair">
        <color indexed="59"/>
      </right>
      <top/>
      <bottom style="hair">
        <color indexed="59"/>
      </bottom>
      <diagonal/>
    </border>
    <border>
      <left/>
      <right style="hair">
        <color indexed="59"/>
      </right>
      <top style="thin">
        <color indexed="64"/>
      </top>
      <bottom style="hair">
        <color indexed="59"/>
      </bottom>
      <diagonal/>
    </border>
    <border>
      <left/>
      <right/>
      <top/>
      <bottom style="hair">
        <color indexed="59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8" fillId="0" borderId="0"/>
    <xf numFmtId="164" fontId="8" fillId="0" borderId="0" applyFont="0" applyFill="0" applyBorder="0" applyAlignment="0" applyProtection="0"/>
  </cellStyleXfs>
  <cellXfs count="212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/>
    <xf numFmtId="0" fontId="2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10" fillId="0" borderId="0" xfId="3" applyFont="1" applyAlignment="1" applyProtection="1">
      <alignment vertical="center"/>
      <protection locked="0"/>
    </xf>
    <xf numFmtId="0" fontId="10" fillId="0" borderId="0" xfId="3" applyFont="1" applyAlignment="1">
      <alignment horizontal="right" vertical="center"/>
    </xf>
    <xf numFmtId="0" fontId="10" fillId="0" borderId="0" xfId="3" applyFont="1" applyAlignment="1">
      <alignment horizontal="left" vertical="center" wrapText="1"/>
    </xf>
    <xf numFmtId="0" fontId="10" fillId="0" borderId="0" xfId="3" applyFont="1" applyAlignment="1">
      <alignment horizontal="center" vertical="center"/>
    </xf>
    <xf numFmtId="4" fontId="10" fillId="0" borderId="0" xfId="3" applyNumberFormat="1" applyFont="1" applyAlignment="1">
      <alignment horizontal="right" vertical="center"/>
    </xf>
    <xf numFmtId="0" fontId="10" fillId="0" borderId="0" xfId="3" applyFont="1" applyAlignment="1" applyProtection="1">
      <alignment horizontal="center" vertical="center"/>
      <protection locked="0"/>
    </xf>
    <xf numFmtId="0" fontId="10" fillId="0" borderId="0" xfId="3" applyFont="1" applyAlignment="1" applyProtection="1">
      <alignment horizontal="right" vertical="center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4" fontId="10" fillId="0" borderId="0" xfId="3" applyNumberFormat="1" applyFont="1" applyAlignment="1" applyProtection="1">
      <alignment horizontal="right" vertical="center"/>
      <protection locked="0"/>
    </xf>
    <xf numFmtId="0" fontId="11" fillId="0" borderId="5" xfId="3" applyFont="1" applyBorder="1" applyAlignment="1" applyProtection="1">
      <alignment horizontal="center" vertical="center"/>
      <protection locked="0"/>
    </xf>
    <xf numFmtId="0" fontId="11" fillId="0" borderId="6" xfId="3" applyFont="1" applyBorder="1" applyAlignment="1" applyProtection="1">
      <alignment horizontal="center" vertical="center" wrapText="1"/>
      <protection locked="0"/>
    </xf>
    <xf numFmtId="4" fontId="11" fillId="0" borderId="6" xfId="3" applyNumberFormat="1" applyFont="1" applyBorder="1" applyAlignment="1" applyProtection="1">
      <alignment horizontal="center" vertical="center"/>
      <protection locked="0"/>
    </xf>
    <xf numFmtId="0" fontId="11" fillId="0" borderId="7" xfId="3" applyFont="1" applyBorder="1" applyAlignment="1" applyProtection="1">
      <alignment horizontal="center" vertical="center" wrapText="1"/>
      <protection locked="0"/>
    </xf>
    <xf numFmtId="0" fontId="11" fillId="0" borderId="8" xfId="3" applyFont="1" applyBorder="1" applyAlignment="1" applyProtection="1">
      <alignment horizontal="center" vertical="center"/>
      <protection locked="0"/>
    </xf>
    <xf numFmtId="0" fontId="11" fillId="0" borderId="9" xfId="3" applyFont="1" applyBorder="1" applyAlignment="1" applyProtection="1">
      <alignment horizontal="center" vertical="center" wrapText="1"/>
      <protection locked="0"/>
    </xf>
    <xf numFmtId="2" fontId="11" fillId="0" borderId="9" xfId="3" applyNumberFormat="1" applyFont="1" applyBorder="1" applyAlignment="1" applyProtection="1">
      <alignment horizontal="center" vertical="center"/>
      <protection locked="0"/>
    </xf>
    <xf numFmtId="4" fontId="11" fillId="0" borderId="9" xfId="3" applyNumberFormat="1" applyFont="1" applyBorder="1" applyAlignment="1" applyProtection="1">
      <alignment horizontal="center" vertical="center"/>
      <protection locked="0"/>
    </xf>
    <xf numFmtId="0" fontId="11" fillId="0" borderId="10" xfId="3" applyFont="1" applyBorder="1" applyAlignment="1" applyProtection="1">
      <alignment horizontal="center" vertical="center" wrapText="1"/>
      <protection locked="0"/>
    </xf>
    <xf numFmtId="0" fontId="12" fillId="6" borderId="1" xfId="3" applyFont="1" applyFill="1" applyBorder="1" applyAlignment="1">
      <alignment horizontal="center" vertical="center"/>
    </xf>
    <xf numFmtId="0" fontId="12" fillId="6" borderId="1" xfId="3" applyFont="1" applyFill="1" applyBorder="1" applyAlignment="1" applyProtection="1">
      <alignment horizontal="left" vertical="center" wrapText="1"/>
      <protection locked="0"/>
    </xf>
    <xf numFmtId="0" fontId="12" fillId="6" borderId="1" xfId="3" applyFont="1" applyFill="1" applyBorder="1" applyAlignment="1">
      <alignment vertical="center"/>
    </xf>
    <xf numFmtId="2" fontId="12" fillId="6" borderId="1" xfId="4" applyNumberFormat="1" applyFont="1" applyFill="1" applyBorder="1" applyAlignment="1" applyProtection="1">
      <alignment horizontal="right" vertical="center"/>
    </xf>
    <xf numFmtId="4" fontId="12" fillId="6" borderId="1" xfId="4" applyNumberFormat="1" applyFont="1" applyFill="1" applyBorder="1" applyAlignment="1" applyProtection="1">
      <alignment horizontal="right" vertical="center" indent="1"/>
    </xf>
    <xf numFmtId="0" fontId="12" fillId="6" borderId="1" xfId="3" applyFont="1" applyFill="1" applyBorder="1" applyAlignment="1" applyProtection="1">
      <alignment horizontal="left" vertical="center" wrapText="1" indent="1"/>
      <protection locked="0"/>
    </xf>
    <xf numFmtId="0" fontId="12" fillId="7" borderId="1" xfId="3" applyFont="1" applyFill="1" applyBorder="1" applyAlignment="1">
      <alignment horizontal="center" vertical="center"/>
    </xf>
    <xf numFmtId="0" fontId="12" fillId="7" borderId="1" xfId="3" applyFont="1" applyFill="1" applyBorder="1" applyAlignment="1" applyProtection="1">
      <alignment horizontal="left" vertical="center" wrapText="1"/>
      <protection locked="0"/>
    </xf>
    <xf numFmtId="0" fontId="12" fillId="7" borderId="1" xfId="3" applyFont="1" applyFill="1" applyBorder="1" applyAlignment="1">
      <alignment vertical="center"/>
    </xf>
    <xf numFmtId="2" fontId="12" fillId="7" borderId="1" xfId="4" applyNumberFormat="1" applyFont="1" applyFill="1" applyBorder="1" applyAlignment="1" applyProtection="1">
      <alignment horizontal="right" vertical="center"/>
    </xf>
    <xf numFmtId="4" fontId="12" fillId="7" borderId="1" xfId="4" applyNumberFormat="1" applyFont="1" applyFill="1" applyBorder="1" applyAlignment="1" applyProtection="1">
      <alignment horizontal="right" vertical="center" indent="1"/>
    </xf>
    <xf numFmtId="0" fontId="12" fillId="7" borderId="1" xfId="3" applyFont="1" applyFill="1" applyBorder="1" applyAlignment="1" applyProtection="1">
      <alignment horizontal="left" vertical="center" wrapText="1" indent="1"/>
      <protection locked="0"/>
    </xf>
    <xf numFmtId="0" fontId="11" fillId="8" borderId="1" xfId="3" applyFont="1" applyFill="1" applyBorder="1" applyAlignment="1">
      <alignment horizontal="center" vertical="center"/>
    </xf>
    <xf numFmtId="0" fontId="11" fillId="8" borderId="1" xfId="3" applyFont="1" applyFill="1" applyBorder="1" applyAlignment="1" applyProtection="1">
      <alignment horizontal="left" vertical="center" wrapText="1"/>
      <protection locked="0"/>
    </xf>
    <xf numFmtId="0" fontId="11" fillId="8" borderId="1" xfId="3" applyFont="1" applyFill="1" applyBorder="1" applyAlignment="1">
      <alignment vertical="center"/>
    </xf>
    <xf numFmtId="2" fontId="11" fillId="8" borderId="1" xfId="4" applyNumberFormat="1" applyFont="1" applyFill="1" applyBorder="1" applyAlignment="1" applyProtection="1">
      <alignment horizontal="right" vertical="center"/>
    </xf>
    <xf numFmtId="4" fontId="11" fillId="8" borderId="1" xfId="4" applyNumberFormat="1" applyFont="1" applyFill="1" applyBorder="1" applyAlignment="1" applyProtection="1">
      <alignment horizontal="right" vertical="center" indent="1"/>
    </xf>
    <xf numFmtId="0" fontId="11" fillId="8" borderId="1" xfId="3" applyFont="1" applyFill="1" applyBorder="1" applyAlignment="1" applyProtection="1">
      <alignment horizontal="left" vertical="center" wrapText="1" indent="1"/>
      <protection locked="0"/>
    </xf>
    <xf numFmtId="0" fontId="12" fillId="9" borderId="11" xfId="3" applyFont="1" applyFill="1" applyBorder="1" applyAlignment="1">
      <alignment horizontal="center" vertical="center"/>
    </xf>
    <xf numFmtId="0" fontId="12" fillId="9" borderId="12" xfId="4" applyNumberFormat="1" applyFont="1" applyFill="1" applyBorder="1" applyAlignment="1" applyProtection="1">
      <alignment horizontal="left" vertical="center" wrapText="1"/>
      <protection locked="0"/>
    </xf>
    <xf numFmtId="0" fontId="12" fillId="9" borderId="12" xfId="4" applyNumberFormat="1" applyFont="1" applyFill="1" applyBorder="1" applyAlignment="1" applyProtection="1">
      <alignment horizontal="center" vertical="center"/>
    </xf>
    <xf numFmtId="2" fontId="12" fillId="9" borderId="12" xfId="4" applyNumberFormat="1" applyFont="1" applyFill="1" applyBorder="1" applyAlignment="1" applyProtection="1">
      <alignment horizontal="right" vertical="center" wrapText="1"/>
    </xf>
    <xf numFmtId="4" fontId="12" fillId="9" borderId="13" xfId="4" applyNumberFormat="1" applyFont="1" applyFill="1" applyBorder="1" applyAlignment="1" applyProtection="1">
      <alignment horizontal="right" vertical="center" indent="1"/>
    </xf>
    <xf numFmtId="4" fontId="12" fillId="10" borderId="13" xfId="4" applyNumberFormat="1" applyFont="1" applyFill="1" applyBorder="1" applyAlignment="1" applyProtection="1">
      <alignment horizontal="right" vertical="center" indent="1"/>
    </xf>
    <xf numFmtId="0" fontId="12" fillId="9" borderId="12" xfId="3" applyFont="1" applyFill="1" applyBorder="1" applyAlignment="1" applyProtection="1">
      <alignment horizontal="left" vertical="center" wrapText="1" indent="1"/>
      <protection locked="0"/>
    </xf>
    <xf numFmtId="0" fontId="13" fillId="0" borderId="0" xfId="3" applyFont="1" applyAlignment="1" applyProtection="1">
      <alignment vertical="center"/>
      <protection locked="0"/>
    </xf>
    <xf numFmtId="0" fontId="14" fillId="0" borderId="14" xfId="3" applyFont="1" applyBorder="1" applyAlignment="1">
      <alignment horizontal="center" vertical="center"/>
    </xf>
    <xf numFmtId="0" fontId="14" fillId="0" borderId="13" xfId="4" applyNumberFormat="1" applyFont="1" applyFill="1" applyBorder="1" applyAlignment="1" applyProtection="1">
      <alignment horizontal="left" vertical="center" wrapText="1"/>
      <protection locked="0"/>
    </xf>
    <xf numFmtId="0" fontId="14" fillId="0" borderId="13" xfId="4" applyNumberFormat="1" applyFont="1" applyFill="1" applyBorder="1" applyAlignment="1" applyProtection="1">
      <alignment horizontal="center" vertical="center"/>
      <protection locked="0"/>
    </xf>
    <xf numFmtId="2" fontId="14" fillId="0" borderId="13" xfId="4" applyNumberFormat="1" applyFont="1" applyFill="1" applyBorder="1" applyAlignment="1" applyProtection="1">
      <alignment horizontal="right" vertical="center" wrapText="1"/>
    </xf>
    <xf numFmtId="4" fontId="14" fillId="0" borderId="13" xfId="4" applyNumberFormat="1" applyFont="1" applyFill="1" applyBorder="1" applyAlignment="1" applyProtection="1">
      <alignment horizontal="right" vertical="center" indent="1"/>
    </xf>
    <xf numFmtId="4" fontId="14" fillId="8" borderId="13" xfId="4" applyNumberFormat="1" applyFont="1" applyFill="1" applyBorder="1" applyAlignment="1" applyProtection="1">
      <alignment horizontal="right" vertical="center" indent="1"/>
    </xf>
    <xf numFmtId="0" fontId="15" fillId="0" borderId="13" xfId="3" applyFont="1" applyBorder="1" applyAlignment="1" applyProtection="1">
      <alignment horizontal="left" vertical="center" wrapText="1" indent="1"/>
      <protection locked="0"/>
    </xf>
    <xf numFmtId="0" fontId="16" fillId="0" borderId="0" xfId="3" applyFont="1" applyAlignment="1" applyProtection="1">
      <alignment vertical="center"/>
      <protection locked="0"/>
    </xf>
    <xf numFmtId="0" fontId="14" fillId="0" borderId="13" xfId="3" applyFont="1" applyBorder="1" applyAlignment="1" applyProtection="1">
      <alignment horizontal="left" vertical="center" wrapText="1" indent="1"/>
      <protection locked="0"/>
    </xf>
    <xf numFmtId="0" fontId="15" fillId="0" borderId="13" xfId="4" applyNumberFormat="1" applyFont="1" applyFill="1" applyBorder="1" applyAlignment="1" applyProtection="1">
      <alignment horizontal="left" vertical="center" wrapText="1"/>
      <protection locked="0"/>
    </xf>
    <xf numFmtId="0" fontId="17" fillId="0" borderId="14" xfId="3" applyFont="1" applyBorder="1" applyAlignment="1">
      <alignment horizontal="center" vertical="center"/>
    </xf>
    <xf numFmtId="0" fontId="17" fillId="0" borderId="13" xfId="4" applyNumberFormat="1" applyFont="1" applyFill="1" applyBorder="1" applyAlignment="1" applyProtection="1">
      <alignment horizontal="left" vertical="center" wrapText="1"/>
      <protection locked="0"/>
    </xf>
    <xf numFmtId="0" fontId="17" fillId="0" borderId="13" xfId="4" applyNumberFormat="1" applyFont="1" applyFill="1" applyBorder="1" applyAlignment="1" applyProtection="1">
      <alignment horizontal="center" vertical="center"/>
      <protection locked="0"/>
    </xf>
    <xf numFmtId="2" fontId="17" fillId="0" borderId="13" xfId="4" applyNumberFormat="1" applyFont="1" applyFill="1" applyBorder="1" applyAlignment="1" applyProtection="1">
      <alignment horizontal="right" vertical="center" wrapText="1"/>
    </xf>
    <xf numFmtId="4" fontId="17" fillId="0" borderId="13" xfId="4" applyNumberFormat="1" applyFont="1" applyFill="1" applyBorder="1" applyAlignment="1" applyProtection="1">
      <alignment horizontal="right" vertical="center" indent="1"/>
    </xf>
    <xf numFmtId="4" fontId="17" fillId="8" borderId="13" xfId="4" applyNumberFormat="1" applyFont="1" applyFill="1" applyBorder="1" applyAlignment="1" applyProtection="1">
      <alignment horizontal="right" vertical="center" indent="1"/>
    </xf>
    <xf numFmtId="0" fontId="17" fillId="0" borderId="13" xfId="3" applyFont="1" applyBorder="1" applyAlignment="1" applyProtection="1">
      <alignment horizontal="left" vertical="center" wrapText="1" indent="1"/>
      <protection locked="0"/>
    </xf>
    <xf numFmtId="0" fontId="11" fillId="11" borderId="11" xfId="3" applyFont="1" applyFill="1" applyBorder="1" applyAlignment="1" applyProtection="1">
      <alignment horizontal="center" vertical="center"/>
      <protection locked="0"/>
    </xf>
    <xf numFmtId="0" fontId="11" fillId="11" borderId="13" xfId="4" applyNumberFormat="1" applyFont="1" applyFill="1" applyBorder="1" applyAlignment="1" applyProtection="1">
      <alignment horizontal="left" vertical="center" wrapText="1"/>
      <protection locked="0"/>
    </xf>
    <xf numFmtId="0" fontId="11" fillId="11" borderId="13" xfId="4" applyNumberFormat="1" applyFont="1" applyFill="1" applyBorder="1" applyAlignment="1" applyProtection="1">
      <alignment horizontal="center" vertical="center"/>
    </xf>
    <xf numFmtId="2" fontId="11" fillId="11" borderId="13" xfId="4" applyNumberFormat="1" applyFont="1" applyFill="1" applyBorder="1" applyAlignment="1" applyProtection="1">
      <alignment horizontal="right" vertical="center" wrapText="1"/>
    </xf>
    <xf numFmtId="4" fontId="11" fillId="11" borderId="13" xfId="4" applyNumberFormat="1" applyFont="1" applyFill="1" applyBorder="1" applyAlignment="1" applyProtection="1">
      <alignment horizontal="right" vertical="center" indent="1"/>
    </xf>
    <xf numFmtId="4" fontId="11" fillId="12" borderId="13" xfId="4" applyNumberFormat="1" applyFont="1" applyFill="1" applyBorder="1" applyAlignment="1" applyProtection="1">
      <alignment horizontal="right" vertical="center" indent="1"/>
    </xf>
    <xf numFmtId="0" fontId="11" fillId="11" borderId="13" xfId="3" applyFont="1" applyFill="1" applyBorder="1" applyAlignment="1" applyProtection="1">
      <alignment horizontal="left" vertical="center" wrapText="1" indent="1"/>
      <protection locked="0"/>
    </xf>
    <xf numFmtId="0" fontId="18" fillId="0" borderId="0" xfId="3" applyFont="1" applyAlignment="1" applyProtection="1">
      <alignment vertical="center"/>
      <protection locked="0"/>
    </xf>
    <xf numFmtId="0" fontId="19" fillId="0" borderId="0" xfId="3" applyFont="1" applyAlignment="1">
      <alignment horizontal="right" vertical="center"/>
    </xf>
    <xf numFmtId="0" fontId="19" fillId="0" borderId="0" xfId="3" applyFont="1" applyAlignment="1">
      <alignment horizontal="left" vertical="center" wrapText="1"/>
    </xf>
    <xf numFmtId="0" fontId="19" fillId="0" borderId="0" xfId="3" applyFont="1" applyAlignment="1">
      <alignment horizontal="center" vertical="center"/>
    </xf>
    <xf numFmtId="2" fontId="19" fillId="0" borderId="0" xfId="3" applyNumberFormat="1" applyFont="1" applyAlignment="1">
      <alignment horizontal="right" vertical="center"/>
    </xf>
    <xf numFmtId="4" fontId="19" fillId="0" borderId="0" xfId="3" applyNumberFormat="1" applyFont="1" applyAlignment="1">
      <alignment horizontal="right" vertical="center" indent="1"/>
    </xf>
    <xf numFmtId="0" fontId="19" fillId="0" borderId="0" xfId="3" applyFont="1" applyAlignment="1" applyProtection="1">
      <alignment horizontal="center" vertical="center"/>
      <protection locked="0"/>
    </xf>
    <xf numFmtId="0" fontId="21" fillId="0" borderId="0" xfId="3" applyFont="1" applyAlignment="1" applyProtection="1">
      <alignment vertical="center" wrapText="1"/>
      <protection locked="0"/>
    </xf>
    <xf numFmtId="0" fontId="21" fillId="0" borderId="0" xfId="3" applyFont="1" applyAlignment="1" applyProtection="1">
      <alignment vertical="center"/>
      <protection locked="0"/>
    </xf>
    <xf numFmtId="0" fontId="22" fillId="0" borderId="5" xfId="3" applyFont="1" applyBorder="1" applyAlignment="1" applyProtection="1">
      <alignment horizontal="center" vertical="center"/>
      <protection locked="0"/>
    </xf>
    <xf numFmtId="0" fontId="22" fillId="0" borderId="6" xfId="3" applyFont="1" applyBorder="1" applyAlignment="1" applyProtection="1">
      <alignment horizontal="center" vertical="center" wrapText="1"/>
      <protection locked="0"/>
    </xf>
    <xf numFmtId="4" fontId="22" fillId="0" borderId="6" xfId="3" applyNumberFormat="1" applyFont="1" applyBorder="1" applyAlignment="1" applyProtection="1">
      <alignment horizontal="center" vertical="center"/>
      <protection locked="0"/>
    </xf>
    <xf numFmtId="0" fontId="22" fillId="0" borderId="7" xfId="3" applyFont="1" applyBorder="1" applyAlignment="1" applyProtection="1">
      <alignment horizontal="center" vertical="center" wrapText="1"/>
      <protection locked="0"/>
    </xf>
    <xf numFmtId="0" fontId="22" fillId="0" borderId="8" xfId="3" applyFont="1" applyBorder="1" applyAlignment="1" applyProtection="1">
      <alignment horizontal="center" vertical="center"/>
      <protection locked="0"/>
    </xf>
    <xf numFmtId="0" fontId="22" fillId="0" borderId="9" xfId="3" applyFont="1" applyBorder="1" applyAlignment="1" applyProtection="1">
      <alignment horizontal="center" vertical="center" wrapText="1"/>
      <protection locked="0"/>
    </xf>
    <xf numFmtId="2" fontId="22" fillId="0" borderId="9" xfId="3" applyNumberFormat="1" applyFont="1" applyBorder="1" applyAlignment="1" applyProtection="1">
      <alignment horizontal="center" vertical="center"/>
      <protection locked="0"/>
    </xf>
    <xf numFmtId="4" fontId="22" fillId="0" borderId="9" xfId="3" applyNumberFormat="1" applyFont="1" applyBorder="1" applyAlignment="1" applyProtection="1">
      <alignment horizontal="center" vertical="center"/>
      <protection locked="0"/>
    </xf>
    <xf numFmtId="0" fontId="22" fillId="0" borderId="10" xfId="3" applyFont="1" applyBorder="1" applyAlignment="1" applyProtection="1">
      <alignment horizontal="center" vertical="center" wrapText="1"/>
      <protection locked="0"/>
    </xf>
    <xf numFmtId="0" fontId="23" fillId="6" borderId="1" xfId="3" applyFont="1" applyFill="1" applyBorder="1" applyAlignment="1">
      <alignment horizontal="center" vertical="center"/>
    </xf>
    <xf numFmtId="0" fontId="23" fillId="6" borderId="1" xfId="3" applyFont="1" applyFill="1" applyBorder="1" applyAlignment="1" applyProtection="1">
      <alignment horizontal="left" vertical="center" wrapText="1"/>
      <protection locked="0"/>
    </xf>
    <xf numFmtId="0" fontId="23" fillId="6" borderId="1" xfId="3" applyFont="1" applyFill="1" applyBorder="1" applyAlignment="1">
      <alignment vertical="center"/>
    </xf>
    <xf numFmtId="2" fontId="23" fillId="6" borderId="1" xfId="4" applyNumberFormat="1" applyFont="1" applyFill="1" applyBorder="1" applyAlignment="1" applyProtection="1">
      <alignment horizontal="right" vertical="center"/>
    </xf>
    <xf numFmtId="4" fontId="23" fillId="6" borderId="1" xfId="4" applyNumberFormat="1" applyFont="1" applyFill="1" applyBorder="1" applyAlignment="1" applyProtection="1">
      <alignment horizontal="right" vertical="center" indent="1"/>
    </xf>
    <xf numFmtId="0" fontId="23" fillId="6" borderId="1" xfId="3" applyFont="1" applyFill="1" applyBorder="1" applyAlignment="1" applyProtection="1">
      <alignment horizontal="left" vertical="center" wrapText="1" indent="1"/>
      <protection locked="0"/>
    </xf>
    <xf numFmtId="0" fontId="24" fillId="0" borderId="0" xfId="3" applyFont="1" applyAlignment="1" applyProtection="1">
      <alignment vertical="center"/>
      <protection locked="0"/>
    </xf>
    <xf numFmtId="0" fontId="23" fillId="7" borderId="1" xfId="3" applyFont="1" applyFill="1" applyBorder="1" applyAlignment="1">
      <alignment horizontal="center" vertical="center"/>
    </xf>
    <xf numFmtId="0" fontId="23" fillId="7" borderId="1" xfId="3" applyFont="1" applyFill="1" applyBorder="1" applyAlignment="1" applyProtection="1">
      <alignment horizontal="left" vertical="center" wrapText="1"/>
      <protection locked="0"/>
    </xf>
    <xf numFmtId="0" fontId="23" fillId="7" borderId="1" xfId="3" applyFont="1" applyFill="1" applyBorder="1" applyAlignment="1">
      <alignment vertical="center"/>
    </xf>
    <xf numFmtId="2" fontId="23" fillId="7" borderId="1" xfId="4" applyNumberFormat="1" applyFont="1" applyFill="1" applyBorder="1" applyAlignment="1" applyProtection="1">
      <alignment horizontal="right" vertical="center"/>
    </xf>
    <xf numFmtId="4" fontId="23" fillId="7" borderId="1" xfId="4" applyNumberFormat="1" applyFont="1" applyFill="1" applyBorder="1" applyAlignment="1" applyProtection="1">
      <alignment horizontal="right" vertical="center" indent="1"/>
    </xf>
    <xf numFmtId="0" fontId="23" fillId="7" borderId="1" xfId="3" applyFont="1" applyFill="1" applyBorder="1" applyAlignment="1" applyProtection="1">
      <alignment horizontal="left" vertical="center" wrapText="1" indent="1"/>
      <protection locked="0"/>
    </xf>
    <xf numFmtId="0" fontId="22" fillId="8" borderId="1" xfId="3" applyFont="1" applyFill="1" applyBorder="1" applyAlignment="1">
      <alignment horizontal="center" vertical="center"/>
    </xf>
    <xf numFmtId="0" fontId="22" fillId="8" borderId="1" xfId="3" applyFont="1" applyFill="1" applyBorder="1" applyAlignment="1" applyProtection="1">
      <alignment horizontal="left" vertical="center" wrapText="1"/>
      <protection locked="0"/>
    </xf>
    <xf numFmtId="0" fontId="22" fillId="8" borderId="1" xfId="3" applyFont="1" applyFill="1" applyBorder="1" applyAlignment="1">
      <alignment vertical="center"/>
    </xf>
    <xf numFmtId="2" fontId="22" fillId="8" borderId="1" xfId="4" applyNumberFormat="1" applyFont="1" applyFill="1" applyBorder="1" applyAlignment="1" applyProtection="1">
      <alignment horizontal="right" vertical="center"/>
    </xf>
    <xf numFmtId="4" fontId="22" fillId="8" borderId="1" xfId="4" applyNumberFormat="1" applyFont="1" applyFill="1" applyBorder="1" applyAlignment="1" applyProtection="1">
      <alignment horizontal="right" vertical="center" indent="1"/>
    </xf>
    <xf numFmtId="0" fontId="22" fillId="8" borderId="1" xfId="3" applyFont="1" applyFill="1" applyBorder="1" applyAlignment="1" applyProtection="1">
      <alignment horizontal="left" vertical="center" wrapText="1" indent="1"/>
      <protection locked="0"/>
    </xf>
    <xf numFmtId="0" fontId="24" fillId="0" borderId="0" xfId="3" applyFont="1" applyAlignment="1" applyProtection="1">
      <alignment vertical="center" wrapText="1"/>
      <protection locked="0"/>
    </xf>
    <xf numFmtId="0" fontId="25" fillId="0" borderId="14" xfId="3" applyFont="1" applyBorder="1" applyAlignment="1">
      <alignment horizontal="center" vertical="center"/>
    </xf>
    <xf numFmtId="0" fontId="25" fillId="0" borderId="13" xfId="4" applyNumberFormat="1" applyFont="1" applyFill="1" applyBorder="1" applyAlignment="1" applyProtection="1">
      <alignment horizontal="left" vertical="center" wrapText="1"/>
      <protection locked="0"/>
    </xf>
    <xf numFmtId="0" fontId="25" fillId="0" borderId="13" xfId="4" applyNumberFormat="1" applyFont="1" applyFill="1" applyBorder="1" applyAlignment="1" applyProtection="1">
      <alignment horizontal="center" vertical="center"/>
      <protection locked="0"/>
    </xf>
    <xf numFmtId="2" fontId="25" fillId="0" borderId="13" xfId="4" applyNumberFormat="1" applyFont="1" applyFill="1" applyBorder="1" applyAlignment="1" applyProtection="1">
      <alignment horizontal="right" vertical="center" wrapText="1"/>
    </xf>
    <xf numFmtId="4" fontId="25" fillId="0" borderId="13" xfId="4" applyNumberFormat="1" applyFont="1" applyFill="1" applyBorder="1" applyAlignment="1" applyProtection="1">
      <alignment horizontal="right" vertical="center" indent="1"/>
    </xf>
    <xf numFmtId="4" fontId="25" fillId="8" borderId="13" xfId="4" applyNumberFormat="1" applyFont="1" applyFill="1" applyBorder="1" applyAlignment="1" applyProtection="1">
      <alignment horizontal="right" vertical="center" indent="1"/>
    </xf>
    <xf numFmtId="0" fontId="25" fillId="0" borderId="13" xfId="3" applyFont="1" applyBorder="1" applyAlignment="1" applyProtection="1">
      <alignment horizontal="left" vertical="center" wrapText="1" indent="1"/>
      <protection locked="0"/>
    </xf>
    <xf numFmtId="0" fontId="26" fillId="0" borderId="0" xfId="3" applyFont="1" applyAlignment="1" applyProtection="1">
      <alignment vertical="center" wrapText="1"/>
      <protection locked="0"/>
    </xf>
    <xf numFmtId="0" fontId="26" fillId="0" borderId="0" xfId="3" applyFont="1" applyAlignment="1" applyProtection="1">
      <alignment vertical="center"/>
      <protection locked="0"/>
    </xf>
    <xf numFmtId="0" fontId="23" fillId="9" borderId="11" xfId="3" applyFont="1" applyFill="1" applyBorder="1" applyAlignment="1">
      <alignment horizontal="center" vertical="center"/>
    </xf>
    <xf numFmtId="0" fontId="23" fillId="9" borderId="12" xfId="4" applyNumberFormat="1" applyFont="1" applyFill="1" applyBorder="1" applyAlignment="1" applyProtection="1">
      <alignment horizontal="left" vertical="center" wrapText="1"/>
      <protection locked="0"/>
    </xf>
    <xf numFmtId="0" fontId="23" fillId="9" borderId="12" xfId="4" applyNumberFormat="1" applyFont="1" applyFill="1" applyBorder="1" applyAlignment="1" applyProtection="1">
      <alignment horizontal="center" vertical="center"/>
    </xf>
    <xf numFmtId="2" fontId="23" fillId="9" borderId="12" xfId="4" applyNumberFormat="1" applyFont="1" applyFill="1" applyBorder="1" applyAlignment="1" applyProtection="1">
      <alignment horizontal="right" vertical="center" wrapText="1"/>
    </xf>
    <xf numFmtId="4" fontId="23" fillId="9" borderId="13" xfId="4" applyNumberFormat="1" applyFont="1" applyFill="1" applyBorder="1" applyAlignment="1" applyProtection="1">
      <alignment horizontal="right" vertical="center" indent="1"/>
    </xf>
    <xf numFmtId="4" fontId="23" fillId="10" borderId="13" xfId="4" applyNumberFormat="1" applyFont="1" applyFill="1" applyBorder="1" applyAlignment="1" applyProtection="1">
      <alignment horizontal="right" vertical="center" indent="1"/>
    </xf>
    <xf numFmtId="0" fontId="23" fillId="9" borderId="12" xfId="3" applyFont="1" applyFill="1" applyBorder="1" applyAlignment="1" applyProtection="1">
      <alignment horizontal="left" vertical="center" wrapText="1" indent="1"/>
      <protection locked="0"/>
    </xf>
    <xf numFmtId="0" fontId="27" fillId="0" borderId="0" xfId="3" applyFont="1" applyAlignment="1" applyProtection="1">
      <alignment vertical="center" wrapText="1"/>
      <protection locked="0"/>
    </xf>
    <xf numFmtId="0" fontId="27" fillId="0" borderId="0" xfId="3" applyFont="1" applyAlignment="1" applyProtection="1">
      <alignment vertical="center"/>
      <protection locked="0"/>
    </xf>
    <xf numFmtId="0" fontId="29" fillId="0" borderId="0" xfId="3" applyFont="1" applyAlignment="1">
      <alignment horizontal="right" vertical="center"/>
    </xf>
    <xf numFmtId="0" fontId="29" fillId="0" borderId="0" xfId="3" applyFont="1" applyAlignment="1">
      <alignment horizontal="left" vertical="center" wrapText="1"/>
    </xf>
    <xf numFmtId="0" fontId="29" fillId="0" borderId="0" xfId="3" applyFont="1" applyAlignment="1">
      <alignment horizontal="center" vertical="center"/>
    </xf>
    <xf numFmtId="2" fontId="29" fillId="0" borderId="0" xfId="3" applyNumberFormat="1" applyFont="1" applyAlignment="1">
      <alignment horizontal="right" vertical="center"/>
    </xf>
    <xf numFmtId="4" fontId="29" fillId="0" borderId="0" xfId="3" applyNumberFormat="1" applyFont="1" applyAlignment="1">
      <alignment horizontal="right" vertical="center" indent="1"/>
    </xf>
    <xf numFmtId="0" fontId="29" fillId="0" borderId="0" xfId="3" applyFont="1" applyAlignment="1" applyProtection="1">
      <alignment horizontal="center" vertical="center"/>
      <protection locked="0"/>
    </xf>
    <xf numFmtId="0" fontId="21" fillId="0" borderId="0" xfId="3" applyFont="1" applyAlignment="1">
      <alignment horizontal="right" vertical="center"/>
    </xf>
    <xf numFmtId="0" fontId="21" fillId="0" borderId="0" xfId="3" applyFont="1" applyAlignment="1">
      <alignment horizontal="left" vertical="center" wrapText="1"/>
    </xf>
    <xf numFmtId="0" fontId="21" fillId="0" borderId="0" xfId="3" applyFont="1" applyAlignment="1">
      <alignment horizontal="center" vertical="center"/>
    </xf>
    <xf numFmtId="4" fontId="21" fillId="0" borderId="0" xfId="3" applyNumberFormat="1" applyFont="1" applyAlignment="1">
      <alignment horizontal="right" vertical="center"/>
    </xf>
    <xf numFmtId="0" fontId="21" fillId="0" borderId="0" xfId="3" applyFont="1" applyAlignment="1" applyProtection="1">
      <alignment horizontal="center" vertical="center"/>
      <protection locked="0"/>
    </xf>
    <xf numFmtId="0" fontId="21" fillId="0" borderId="0" xfId="3" applyFont="1" applyAlignment="1" applyProtection="1">
      <alignment horizontal="right" vertical="center"/>
      <protection locked="0"/>
    </xf>
    <xf numFmtId="0" fontId="21" fillId="0" borderId="0" xfId="3" applyFont="1" applyAlignment="1" applyProtection="1">
      <alignment horizontal="left" vertical="center" wrapText="1"/>
      <protection locked="0"/>
    </xf>
    <xf numFmtId="4" fontId="21" fillId="0" borderId="0" xfId="3" applyNumberFormat="1" applyFont="1" applyAlignment="1" applyProtection="1">
      <alignment horizontal="right" vertical="center"/>
      <protection locked="0"/>
    </xf>
    <xf numFmtId="0" fontId="29" fillId="0" borderId="0" xfId="3" applyFont="1" applyAlignment="1" applyProtection="1">
      <alignment vertical="center" wrapText="1"/>
      <protection locked="0"/>
    </xf>
    <xf numFmtId="0" fontId="30" fillId="0" borderId="0" xfId="3" applyFont="1" applyAlignment="1" applyProtection="1">
      <alignment vertical="center"/>
      <protection locked="0"/>
    </xf>
    <xf numFmtId="4" fontId="30" fillId="0" borderId="0" xfId="3" applyNumberFormat="1" applyFont="1" applyAlignment="1" applyProtection="1">
      <alignment vertical="center" wrapText="1"/>
      <protection locked="0"/>
    </xf>
    <xf numFmtId="0" fontId="30" fillId="0" borderId="0" xfId="3" applyFont="1" applyAlignment="1" applyProtection="1">
      <alignment vertical="center" wrapText="1"/>
      <protection locked="0"/>
    </xf>
    <xf numFmtId="0" fontId="22" fillId="0" borderId="0" xfId="3" applyFont="1" applyAlignment="1" applyProtection="1">
      <alignment vertical="center" wrapText="1"/>
      <protection locked="0"/>
    </xf>
    <xf numFmtId="0" fontId="25" fillId="0" borderId="0" xfId="3" applyFont="1" applyAlignment="1" applyProtection="1">
      <alignment vertical="center" wrapText="1"/>
      <protection locked="0"/>
    </xf>
    <xf numFmtId="4" fontId="25" fillId="0" borderId="0" xfId="3" applyNumberFormat="1" applyFont="1" applyAlignment="1" applyProtection="1">
      <alignment vertical="center" wrapText="1"/>
      <protection locked="0"/>
    </xf>
    <xf numFmtId="0" fontId="28" fillId="0" borderId="13" xfId="3" applyFont="1" applyBorder="1" applyAlignment="1" applyProtection="1">
      <alignment horizontal="left" vertical="center" wrapText="1" indent="1"/>
      <protection locked="0"/>
    </xf>
    <xf numFmtId="0" fontId="28" fillId="0" borderId="0" xfId="3" applyFont="1" applyAlignment="1" applyProtection="1">
      <alignment vertical="center" wrapText="1"/>
      <protection locked="0"/>
    </xf>
    <xf numFmtId="0" fontId="3" fillId="2" borderId="0" xfId="0" applyFont="1" applyFill="1" applyAlignment="1">
      <alignment vertical="top" wrapText="1"/>
    </xf>
    <xf numFmtId="0" fontId="37" fillId="3" borderId="1" xfId="0" applyFont="1" applyFill="1" applyBorder="1" applyAlignment="1">
      <alignment horizontal="left" vertical="center"/>
    </xf>
    <xf numFmtId="0" fontId="38" fillId="4" borderId="17" xfId="0" applyFont="1" applyFill="1" applyBorder="1" applyAlignment="1">
      <alignment horizontal="left" vertical="center"/>
    </xf>
    <xf numFmtId="0" fontId="37" fillId="3" borderId="1" xfId="0" applyFont="1" applyFill="1" applyBorder="1" applyAlignment="1">
      <alignment vertical="center"/>
    </xf>
    <xf numFmtId="0" fontId="38" fillId="4" borderId="18" xfId="0" applyFont="1" applyFill="1" applyBorder="1" applyAlignment="1">
      <alignment horizontal="center" vertical="center"/>
    </xf>
    <xf numFmtId="0" fontId="38" fillId="4" borderId="19" xfId="0" applyFont="1" applyFill="1" applyBorder="1" applyAlignment="1">
      <alignment horizontal="center" vertical="center" wrapText="1"/>
    </xf>
    <xf numFmtId="0" fontId="37" fillId="3" borderId="20" xfId="0" applyFont="1" applyFill="1" applyBorder="1" applyAlignment="1">
      <alignment horizontal="center" vertical="center"/>
    </xf>
    <xf numFmtId="165" fontId="37" fillId="3" borderId="21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65" fontId="39" fillId="2" borderId="21" xfId="0" applyNumberFormat="1" applyFont="1" applyFill="1" applyBorder="1" applyAlignment="1">
      <alignment horizontal="center" vertical="center"/>
    </xf>
    <xf numFmtId="0" fontId="41" fillId="3" borderId="20" xfId="0" applyFont="1" applyFill="1" applyBorder="1" applyAlignment="1">
      <alignment horizontal="center" vertical="center"/>
    </xf>
    <xf numFmtId="165" fontId="41" fillId="3" borderId="21" xfId="0" applyNumberFormat="1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center"/>
    </xf>
    <xf numFmtId="165" fontId="5" fillId="5" borderId="22" xfId="0" applyNumberFormat="1" applyFont="1" applyFill="1" applyBorder="1" applyAlignment="1">
      <alignment horizontal="center" vertical="center"/>
    </xf>
    <xf numFmtId="49" fontId="11" fillId="0" borderId="5" xfId="3" applyNumberFormat="1" applyFont="1" applyBorder="1" applyAlignment="1" applyProtection="1">
      <alignment horizontal="center" vertical="center"/>
      <protection locked="0"/>
    </xf>
    <xf numFmtId="49" fontId="11" fillId="0" borderId="8" xfId="3" applyNumberFormat="1" applyFont="1" applyBorder="1" applyAlignment="1" applyProtection="1">
      <alignment horizontal="center" vertical="center"/>
      <protection locked="0"/>
    </xf>
    <xf numFmtId="49" fontId="12" fillId="6" borderId="1" xfId="3" applyNumberFormat="1" applyFont="1" applyFill="1" applyBorder="1" applyAlignment="1">
      <alignment horizontal="center" vertical="center"/>
    </xf>
    <xf numFmtId="49" fontId="12" fillId="7" borderId="1" xfId="3" applyNumberFormat="1" applyFont="1" applyFill="1" applyBorder="1" applyAlignment="1">
      <alignment horizontal="center" vertical="center"/>
    </xf>
    <xf numFmtId="49" fontId="11" fillId="8" borderId="1" xfId="3" applyNumberFormat="1" applyFont="1" applyFill="1" applyBorder="1" applyAlignment="1">
      <alignment horizontal="center" vertical="center"/>
    </xf>
    <xf numFmtId="49" fontId="17" fillId="0" borderId="14" xfId="3" applyNumberFormat="1" applyFont="1" applyBorder="1" applyAlignment="1">
      <alignment horizontal="center" vertical="center"/>
    </xf>
    <xf numFmtId="49" fontId="19" fillId="0" borderId="0" xfId="3" applyNumberFormat="1" applyFont="1" applyAlignment="1">
      <alignment horizontal="right" vertical="center"/>
    </xf>
    <xf numFmtId="49" fontId="10" fillId="0" borderId="0" xfId="3" applyNumberFormat="1" applyFont="1" applyAlignment="1">
      <alignment horizontal="right" vertical="center"/>
    </xf>
    <xf numFmtId="49" fontId="10" fillId="0" borderId="0" xfId="3" applyNumberFormat="1" applyFont="1" applyAlignment="1" applyProtection="1">
      <alignment horizontal="right" vertical="center"/>
      <protection locked="0"/>
    </xf>
    <xf numFmtId="49" fontId="11" fillId="0" borderId="23" xfId="3" applyNumberFormat="1" applyFont="1" applyBorder="1" applyAlignment="1" applyProtection="1">
      <alignment horizontal="center" vertical="center"/>
      <protection locked="0"/>
    </xf>
    <xf numFmtId="49" fontId="11" fillId="0" borderId="9" xfId="3" applyNumberFormat="1" applyFont="1" applyBorder="1" applyAlignment="1" applyProtection="1">
      <alignment horizontal="center" vertical="center"/>
      <protection locked="0"/>
    </xf>
    <xf numFmtId="2" fontId="17" fillId="0" borderId="13" xfId="4" applyNumberFormat="1" applyFont="1" applyFill="1" applyBorder="1" applyAlignment="1" applyProtection="1">
      <alignment horizontal="center" vertical="center" wrapText="1"/>
    </xf>
    <xf numFmtId="49" fontId="17" fillId="0" borderId="26" xfId="3" applyNumberFormat="1" applyFont="1" applyBorder="1" applyAlignment="1">
      <alignment horizontal="center" vertical="center"/>
    </xf>
    <xf numFmtId="0" fontId="17" fillId="0" borderId="25" xfId="4" applyNumberFormat="1" applyFont="1" applyFill="1" applyBorder="1" applyAlignment="1" applyProtection="1">
      <alignment horizontal="left" vertical="center" wrapText="1"/>
      <protection locked="0"/>
    </xf>
    <xf numFmtId="0" fontId="17" fillId="0" borderId="24" xfId="4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5" fillId="5" borderId="15" xfId="0" applyFont="1" applyFill="1" applyBorder="1" applyAlignment="1">
      <alignment horizontal="right" vertical="center"/>
    </xf>
    <xf numFmtId="0" fontId="5" fillId="5" borderId="16" xfId="0" applyFont="1" applyFill="1" applyBorder="1" applyAlignment="1">
      <alignment horizontal="right" vertical="center"/>
    </xf>
    <xf numFmtId="0" fontId="40" fillId="2" borderId="0" xfId="0" applyFont="1" applyFill="1" applyAlignment="1">
      <alignment horizontal="center" vertical="center"/>
    </xf>
    <xf numFmtId="0" fontId="33" fillId="0" borderId="3" xfId="3" applyFont="1" applyBorder="1" applyAlignment="1" applyProtection="1">
      <alignment horizontal="center" vertical="center" wrapText="1"/>
      <protection locked="0"/>
    </xf>
    <xf numFmtId="0" fontId="9" fillId="0" borderId="4" xfId="3" applyFont="1" applyBorder="1" applyAlignment="1" applyProtection="1">
      <alignment horizontal="center" vertical="center" wrapText="1"/>
      <protection locked="0"/>
    </xf>
    <xf numFmtId="0" fontId="9" fillId="0" borderId="2" xfId="3" applyFont="1" applyBorder="1" applyAlignment="1" applyProtection="1">
      <alignment horizontal="center" vertical="center" wrapText="1"/>
      <protection locked="0"/>
    </xf>
    <xf numFmtId="0" fontId="36" fillId="0" borderId="3" xfId="3" applyFont="1" applyBorder="1" applyAlignment="1" applyProtection="1">
      <alignment horizontal="center" vertical="center" wrapText="1"/>
      <protection locked="0"/>
    </xf>
    <xf numFmtId="0" fontId="20" fillId="0" borderId="4" xfId="3" applyFont="1" applyBorder="1" applyAlignment="1" applyProtection="1">
      <alignment horizontal="center" vertical="center" wrapText="1"/>
      <protection locked="0"/>
    </xf>
    <xf numFmtId="0" fontId="20" fillId="0" borderId="2" xfId="3" applyFont="1" applyBorder="1" applyAlignment="1" applyProtection="1">
      <alignment horizontal="center" vertical="center" wrapText="1"/>
      <protection locked="0"/>
    </xf>
    <xf numFmtId="0" fontId="42" fillId="0" borderId="3" xfId="3" applyFont="1" applyBorder="1" applyAlignment="1" applyProtection="1">
      <alignment horizontal="center" vertical="center" wrapText="1"/>
      <protection locked="0"/>
    </xf>
    <xf numFmtId="0" fontId="33" fillId="0" borderId="4" xfId="3" applyFont="1" applyBorder="1" applyAlignment="1" applyProtection="1">
      <alignment horizontal="center" vertical="center" wrapText="1"/>
      <protection locked="0"/>
    </xf>
    <xf numFmtId="0" fontId="12" fillId="6" borderId="3" xfId="3" applyFont="1" applyFill="1" applyBorder="1" applyAlignment="1" applyProtection="1">
      <alignment horizontal="left" vertical="center" wrapText="1"/>
      <protection locked="0"/>
    </xf>
    <xf numFmtId="0" fontId="12" fillId="6" borderId="2" xfId="3" applyFont="1" applyFill="1" applyBorder="1" applyAlignment="1" applyProtection="1">
      <alignment horizontal="left" vertical="center" wrapText="1"/>
      <protection locked="0"/>
    </xf>
    <xf numFmtId="0" fontId="12" fillId="7" borderId="3" xfId="3" applyFont="1" applyFill="1" applyBorder="1" applyAlignment="1" applyProtection="1">
      <alignment horizontal="left" vertical="center" wrapText="1"/>
      <protection locked="0"/>
    </xf>
    <xf numFmtId="0" fontId="12" fillId="7" borderId="2" xfId="3" applyFont="1" applyFill="1" applyBorder="1" applyAlignment="1" applyProtection="1">
      <alignment horizontal="left" vertical="center" wrapText="1"/>
      <protection locked="0"/>
    </xf>
    <xf numFmtId="0" fontId="11" fillId="8" borderId="3" xfId="3" applyFont="1" applyFill="1" applyBorder="1" applyAlignment="1" applyProtection="1">
      <alignment horizontal="left" vertical="center" wrapText="1"/>
      <protection locked="0"/>
    </xf>
    <xf numFmtId="0" fontId="11" fillId="8" borderId="2" xfId="3" applyFont="1" applyFill="1" applyBorder="1" applyAlignment="1" applyProtection="1">
      <alignment horizontal="left" vertical="center" wrapText="1"/>
      <protection locked="0"/>
    </xf>
    <xf numFmtId="49" fontId="43" fillId="0" borderId="14" xfId="3" applyNumberFormat="1" applyFont="1" applyBorder="1" applyAlignment="1">
      <alignment horizontal="center" vertical="center"/>
    </xf>
    <xf numFmtId="49" fontId="43" fillId="0" borderId="26" xfId="3" applyNumberFormat="1" applyFont="1" applyBorder="1" applyAlignment="1">
      <alignment horizontal="center" vertical="center"/>
    </xf>
    <xf numFmtId="0" fontId="43" fillId="0" borderId="24" xfId="4" applyNumberFormat="1" applyFont="1" applyFill="1" applyBorder="1" applyAlignment="1" applyProtection="1">
      <alignment horizontal="left" vertical="center" wrapText="1"/>
      <protection locked="0"/>
    </xf>
    <xf numFmtId="0" fontId="43" fillId="0" borderId="13" xfId="4" applyNumberFormat="1" applyFont="1" applyFill="1" applyBorder="1" applyAlignment="1" applyProtection="1">
      <alignment horizontal="center" vertical="center"/>
      <protection locked="0"/>
    </xf>
    <xf numFmtId="2" fontId="43" fillId="0" borderId="13" xfId="4" applyNumberFormat="1" applyFont="1" applyFill="1" applyBorder="1" applyAlignment="1" applyProtection="1">
      <alignment horizontal="center" vertical="center" wrapText="1"/>
    </xf>
    <xf numFmtId="4" fontId="43" fillId="0" borderId="13" xfId="4" applyNumberFormat="1" applyFont="1" applyFill="1" applyBorder="1" applyAlignment="1" applyProtection="1">
      <alignment horizontal="right" vertical="center" indent="1"/>
    </xf>
    <xf numFmtId="4" fontId="43" fillId="8" borderId="13" xfId="4" applyNumberFormat="1" applyFont="1" applyFill="1" applyBorder="1" applyAlignment="1" applyProtection="1">
      <alignment horizontal="right" vertical="center" indent="1"/>
    </xf>
  </cellXfs>
  <cellStyles count="5">
    <cellStyle name="Dziesiętny 3" xfId="4" xr:uid="{9376891B-2BBC-4328-A0C7-331EB31B05EF}"/>
    <cellStyle name="Normal 2" xfId="1" xr:uid="{00000000-0005-0000-0000-000001000000}"/>
    <cellStyle name="Normalny" xfId="0" builtinId="0"/>
    <cellStyle name="Normalny 2 2" xfId="2" xr:uid="{2641C061-9EDE-4DE2-A99C-A1445C60BC9A}"/>
    <cellStyle name="Normalny_HIJK64 - Wstępne Przedmiary Robót (do uzupełnienia przez GW)_2010-02-12 TES i Harmonogram rzeczowo - finansowy na etap II JKA64 16_54" xfId="3" xr:uid="{C7B13379-5A38-4747-AEFA-51CBBDF1FD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3463925</xdr:colOff>
      <xdr:row>5</xdr:row>
      <xdr:rowOff>103187</xdr:rowOff>
    </xdr:from>
    <xdr:ext cx="3105150" cy="91440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D5E0DBBE-61A5-4370-B838-64E27742935B}"/>
            </a:ext>
          </a:extLst>
        </xdr:cNvPr>
        <xdr:cNvSpPr txBox="1"/>
      </xdr:nvSpPr>
      <xdr:spPr>
        <a:xfrm>
          <a:off x="3956050" y="1158875"/>
          <a:ext cx="3105150" cy="914400"/>
        </a:xfrm>
        <a:prstGeom prst="rect">
          <a:avLst/>
        </a:prstGeom>
        <a:noFill/>
        <a:ln w="9525" cmpd="sng">
          <a:solidFill>
            <a:schemeClr val="bg1"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br>
            <a:rPr lang="en-US" sz="1100">
              <a:latin typeface="Arial Narrow" panose="020B0606020202030204" pitchFamily="34" charset="0"/>
            </a:rPr>
          </a:br>
          <a:br>
            <a:rPr lang="en-US" sz="1100">
              <a:latin typeface="Arial Narrow" panose="020B0606020202030204" pitchFamily="34" charset="0"/>
            </a:rPr>
          </a:br>
          <a:r>
            <a:rPr lang="pl-PL" sz="1100">
              <a:latin typeface="Arial Narrow" panose="020B0606020202030204" pitchFamily="34" charset="0"/>
            </a:rPr>
            <a:t>......................................................................</a:t>
          </a:r>
          <a:r>
            <a:rPr lang="en-US" sz="1100">
              <a:latin typeface="Arial Narrow" panose="020B0606020202030204" pitchFamily="34" charset="0"/>
            </a:rPr>
            <a:t>..............</a:t>
          </a:r>
          <a:endParaRPr lang="pl-PL" sz="1100">
            <a:latin typeface="Arial Narrow" panose="020B0606020202030204" pitchFamily="34" charset="0"/>
          </a:endParaRPr>
        </a:p>
        <a:p>
          <a:br>
            <a:rPr lang="en-US" sz="1100" i="1">
              <a:latin typeface="Arial Narrow" panose="020B0606020202030204" pitchFamily="34" charset="0"/>
            </a:rPr>
          </a:br>
          <a:r>
            <a:rPr lang="pl-PL" sz="1100" i="1">
              <a:solidFill>
                <a:sysClr val="windowText" lastClr="000000"/>
              </a:solidFill>
              <a:latin typeface="Arial Narrow" panose="020B0606020202030204" pitchFamily="34" charset="0"/>
            </a:rPr>
            <a:t>Podpis uprawnionego przedstawiciela Oferenta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2"/>
  <sheetViews>
    <sheetView view="pageBreakPreview" topLeftCell="A22" zoomScale="120" zoomScaleNormal="100" zoomScaleSheetLayoutView="120" workbookViewId="0">
      <selection activeCell="C42" sqref="C42"/>
    </sheetView>
  </sheetViews>
  <sheetFormatPr defaultColWidth="9.140625" defaultRowHeight="16.5" x14ac:dyDescent="0.3"/>
  <cols>
    <col min="1" max="1" width="7.42578125" style="1" customWidth="1"/>
    <col min="2" max="2" width="67.42578125" style="2" bestFit="1" customWidth="1"/>
    <col min="3" max="3" width="30.28515625" style="2" customWidth="1"/>
    <col min="4" max="4" width="11.5703125" style="2" customWidth="1"/>
    <col min="5" max="5" width="4.85546875" style="2" customWidth="1"/>
    <col min="6" max="16384" width="9.140625" style="2"/>
  </cols>
  <sheetData>
    <row r="1" spans="1:5" ht="18" x14ac:dyDescent="0.3">
      <c r="A1" s="6" t="s">
        <v>0</v>
      </c>
    </row>
    <row r="3" spans="1:5" x14ac:dyDescent="0.3">
      <c r="B3" s="4" t="s">
        <v>1</v>
      </c>
    </row>
    <row r="5" spans="1:5" x14ac:dyDescent="0.3">
      <c r="A5" s="1" t="s">
        <v>2</v>
      </c>
      <c r="B5" s="2" t="s">
        <v>3</v>
      </c>
      <c r="C5" s="186"/>
      <c r="D5" s="186"/>
      <c r="E5" s="186"/>
    </row>
    <row r="6" spans="1:5" ht="33" x14ac:dyDescent="0.3">
      <c r="A6" s="1" t="s">
        <v>4</v>
      </c>
      <c r="B6" s="156" t="s">
        <v>1617</v>
      </c>
      <c r="C6" s="185"/>
      <c r="D6" s="185"/>
      <c r="E6" s="185"/>
    </row>
    <row r="7" spans="1:5" x14ac:dyDescent="0.3">
      <c r="A7" s="3"/>
      <c r="B7" s="3"/>
    </row>
    <row r="8" spans="1:5" ht="16.5" customHeight="1" x14ac:dyDescent="0.3">
      <c r="A8" s="187" t="s">
        <v>5</v>
      </c>
      <c r="B8" s="187"/>
    </row>
    <row r="9" spans="1:5" ht="17.25" thickBot="1" x14ac:dyDescent="0.35">
      <c r="A9" s="190" t="s">
        <v>40</v>
      </c>
      <c r="B9" s="190"/>
    </row>
    <row r="10" spans="1:5" s="5" customFormat="1" ht="45" customHeight="1" x14ac:dyDescent="0.25">
      <c r="A10" s="158"/>
      <c r="B10" s="160" t="s">
        <v>1618</v>
      </c>
      <c r="C10" s="161" t="s">
        <v>1619</v>
      </c>
    </row>
    <row r="11" spans="1:5" s="5" customFormat="1" x14ac:dyDescent="0.25">
      <c r="A11" s="162">
        <v>1</v>
      </c>
      <c r="B11" s="157" t="s">
        <v>1620</v>
      </c>
      <c r="C11" s="163">
        <f>+C12+C13</f>
        <v>0</v>
      </c>
    </row>
    <row r="12" spans="1:5" s="5" customFormat="1" x14ac:dyDescent="0.25">
      <c r="A12" s="164" t="s">
        <v>6</v>
      </c>
      <c r="B12" s="7" t="s">
        <v>7</v>
      </c>
      <c r="C12" s="165">
        <v>0</v>
      </c>
    </row>
    <row r="13" spans="1:5" s="5" customFormat="1" x14ac:dyDescent="0.25">
      <c r="A13" s="164" t="s">
        <v>8</v>
      </c>
      <c r="B13" s="7" t="s">
        <v>9</v>
      </c>
      <c r="C13" s="165">
        <v>0</v>
      </c>
    </row>
    <row r="14" spans="1:5" s="5" customFormat="1" x14ac:dyDescent="0.25">
      <c r="A14" s="162">
        <v>2</v>
      </c>
      <c r="B14" s="157" t="s">
        <v>1621</v>
      </c>
      <c r="C14" s="163">
        <f>+C15+C16</f>
        <v>0</v>
      </c>
    </row>
    <row r="15" spans="1:5" s="5" customFormat="1" x14ac:dyDescent="0.25">
      <c r="A15" s="164" t="s">
        <v>10</v>
      </c>
      <c r="B15" s="7" t="s">
        <v>11</v>
      </c>
      <c r="C15" s="165">
        <v>0</v>
      </c>
    </row>
    <row r="16" spans="1:5" s="5" customFormat="1" x14ac:dyDescent="0.25">
      <c r="A16" s="164" t="s">
        <v>12</v>
      </c>
      <c r="B16" s="7" t="s">
        <v>13</v>
      </c>
      <c r="C16" s="165">
        <v>0</v>
      </c>
    </row>
    <row r="17" spans="1:3" s="5" customFormat="1" x14ac:dyDescent="0.25">
      <c r="A17" s="162">
        <v>3</v>
      </c>
      <c r="B17" s="157" t="s">
        <v>1622</v>
      </c>
      <c r="C17" s="163">
        <f>+C18</f>
        <v>0</v>
      </c>
    </row>
    <row r="18" spans="1:3" s="5" customFormat="1" x14ac:dyDescent="0.25">
      <c r="A18" s="164" t="s">
        <v>14</v>
      </c>
      <c r="B18" s="7" t="s">
        <v>15</v>
      </c>
      <c r="C18" s="165">
        <v>0</v>
      </c>
    </row>
    <row r="19" spans="1:3" s="5" customFormat="1" x14ac:dyDescent="0.25">
      <c r="A19" s="162">
        <v>4</v>
      </c>
      <c r="B19" s="157" t="s">
        <v>1636</v>
      </c>
      <c r="C19" s="163">
        <f>C20+C21+C22+C23+C24+C25</f>
        <v>0</v>
      </c>
    </row>
    <row r="20" spans="1:3" s="5" customFormat="1" x14ac:dyDescent="0.25">
      <c r="A20" s="164" t="s">
        <v>16</v>
      </c>
      <c r="B20" s="7" t="s">
        <v>1625</v>
      </c>
      <c r="C20" s="165">
        <f>Arkusz2_Zest_Ceny_Ofert!G6</f>
        <v>0</v>
      </c>
    </row>
    <row r="21" spans="1:3" s="5" customFormat="1" x14ac:dyDescent="0.25">
      <c r="A21" s="164" t="s">
        <v>17</v>
      </c>
      <c r="B21" s="7" t="s">
        <v>1626</v>
      </c>
      <c r="C21" s="165">
        <f>Arkusz2_Zest_Ceny_Ofert!G39</f>
        <v>0</v>
      </c>
    </row>
    <row r="22" spans="1:3" s="5" customFormat="1" x14ac:dyDescent="0.25">
      <c r="A22" s="164" t="s">
        <v>1631</v>
      </c>
      <c r="B22" s="7" t="s">
        <v>1627</v>
      </c>
      <c r="C22" s="165">
        <f>Arkusz2_Zest_Ceny_Ofert!G46</f>
        <v>0</v>
      </c>
    </row>
    <row r="23" spans="1:3" s="5" customFormat="1" x14ac:dyDescent="0.25">
      <c r="A23" s="164" t="s">
        <v>1632</v>
      </c>
      <c r="B23" s="7" t="s">
        <v>1628</v>
      </c>
      <c r="C23" s="165">
        <f>Arkusz2_Zest_Ceny_Ofert!G61</f>
        <v>0</v>
      </c>
    </row>
    <row r="24" spans="1:3" s="5" customFormat="1" x14ac:dyDescent="0.25">
      <c r="A24" s="164" t="s">
        <v>1633</v>
      </c>
      <c r="B24" s="7" t="s">
        <v>1629</v>
      </c>
      <c r="C24" s="165">
        <f>Arkusz2_Zest_Ceny_Ofert!G172</f>
        <v>0</v>
      </c>
    </row>
    <row r="25" spans="1:3" s="5" customFormat="1" x14ac:dyDescent="0.25">
      <c r="A25" s="164" t="s">
        <v>1634</v>
      </c>
      <c r="B25" s="7" t="s">
        <v>1630</v>
      </c>
      <c r="C25" s="165">
        <f>Arkusz2_Zest_Ceny_Ofert!G259</f>
        <v>0</v>
      </c>
    </row>
    <row r="26" spans="1:3" s="5" customFormat="1" x14ac:dyDescent="0.25">
      <c r="A26" s="166">
        <v>5</v>
      </c>
      <c r="B26" s="157" t="s">
        <v>1635</v>
      </c>
      <c r="C26" s="167">
        <f>+C27+C28+C29+C30</f>
        <v>0</v>
      </c>
    </row>
    <row r="27" spans="1:3" s="5" customFormat="1" x14ac:dyDescent="0.25">
      <c r="A27" s="164" t="s">
        <v>18</v>
      </c>
      <c r="B27" s="7" t="s">
        <v>564</v>
      </c>
      <c r="C27" s="165">
        <f>Arkusz3_Zest_Ceny_Ofert!G6</f>
        <v>0</v>
      </c>
    </row>
    <row r="28" spans="1:3" s="5" customFormat="1" x14ac:dyDescent="0.25">
      <c r="A28" s="164" t="s">
        <v>19</v>
      </c>
      <c r="B28" s="7" t="s">
        <v>1637</v>
      </c>
      <c r="C28" s="165">
        <f>Arkusz3_Zest_Ceny_Ofert!G8</f>
        <v>0</v>
      </c>
    </row>
    <row r="29" spans="1:3" s="5" customFormat="1" x14ac:dyDescent="0.25">
      <c r="A29" s="164" t="s">
        <v>20</v>
      </c>
      <c r="B29" s="7" t="s">
        <v>1638</v>
      </c>
      <c r="C29" s="165">
        <f>Arkusz3_Zest_Ceny_Ofert!G141</f>
        <v>0</v>
      </c>
    </row>
    <row r="30" spans="1:3" s="5" customFormat="1" x14ac:dyDescent="0.25">
      <c r="A30" s="164" t="s">
        <v>21</v>
      </c>
      <c r="B30" s="7" t="s">
        <v>926</v>
      </c>
      <c r="C30" s="165">
        <f>Arkusz3_Zest_Ceny_Ofert!G194</f>
        <v>0</v>
      </c>
    </row>
    <row r="31" spans="1:3" s="5" customFormat="1" x14ac:dyDescent="0.25">
      <c r="A31" s="162">
        <v>6</v>
      </c>
      <c r="B31" s="157" t="s">
        <v>1644</v>
      </c>
      <c r="C31" s="163">
        <f>+C32+C33+C34+C35+C36+C37+C38</f>
        <v>0</v>
      </c>
    </row>
    <row r="32" spans="1:3" s="5" customFormat="1" x14ac:dyDescent="0.25">
      <c r="A32" s="168" t="s">
        <v>22</v>
      </c>
      <c r="B32" s="7" t="s">
        <v>1639</v>
      </c>
      <c r="C32" s="165">
        <f>Arkusz4_Zest_Ceny_Ofert!G6</f>
        <v>0</v>
      </c>
    </row>
    <row r="33" spans="1:3" s="5" customFormat="1" x14ac:dyDescent="0.25">
      <c r="A33" s="168" t="s">
        <v>24</v>
      </c>
      <c r="B33" s="7" t="s">
        <v>1652</v>
      </c>
      <c r="C33" s="165">
        <f>Arkusz4_Zest_Ceny_Ofert!G20</f>
        <v>0</v>
      </c>
    </row>
    <row r="34" spans="1:3" s="5" customFormat="1" x14ac:dyDescent="0.25">
      <c r="A34" s="168" t="s">
        <v>1645</v>
      </c>
      <c r="B34" s="7" t="s">
        <v>1640</v>
      </c>
      <c r="C34" s="165">
        <f>Arkusz4_Zest_Ceny_Ofert!G77</f>
        <v>0</v>
      </c>
    </row>
    <row r="35" spans="1:3" s="5" customFormat="1" x14ac:dyDescent="0.25">
      <c r="A35" s="168" t="s">
        <v>1646</v>
      </c>
      <c r="B35" s="7" t="s">
        <v>1641</v>
      </c>
      <c r="C35" s="165">
        <f>Arkusz4_Zest_Ceny_Ofert!G117</f>
        <v>0</v>
      </c>
    </row>
    <row r="36" spans="1:3" s="5" customFormat="1" x14ac:dyDescent="0.25">
      <c r="A36" s="168" t="s">
        <v>1647</v>
      </c>
      <c r="B36" s="7" t="s">
        <v>1254</v>
      </c>
      <c r="C36" s="165">
        <f>Arkusz4_Zest_Ceny_Ofert!G164</f>
        <v>0</v>
      </c>
    </row>
    <row r="37" spans="1:3" s="5" customFormat="1" x14ac:dyDescent="0.25">
      <c r="A37" s="168" t="s">
        <v>1648</v>
      </c>
      <c r="B37" s="7" t="s">
        <v>1642</v>
      </c>
      <c r="C37" s="165">
        <f>Arkusz4_Zest_Ceny_Ofert!G183</f>
        <v>0</v>
      </c>
    </row>
    <row r="38" spans="1:3" s="5" customFormat="1" x14ac:dyDescent="0.25">
      <c r="A38" s="168" t="s">
        <v>1649</v>
      </c>
      <c r="B38" s="7" t="s">
        <v>1643</v>
      </c>
      <c r="C38" s="165">
        <f>Arkusz4_Zest_Ceny_Ofert!G248</f>
        <v>0</v>
      </c>
    </row>
    <row r="39" spans="1:3" s="5" customFormat="1" x14ac:dyDescent="0.25">
      <c r="A39" s="162">
        <v>7</v>
      </c>
      <c r="B39" s="159" t="s">
        <v>1623</v>
      </c>
      <c r="C39" s="163">
        <f>+C40+C41+C42</f>
        <v>0</v>
      </c>
    </row>
    <row r="40" spans="1:3" s="5" customFormat="1" x14ac:dyDescent="0.25">
      <c r="A40" s="168" t="s">
        <v>26</v>
      </c>
      <c r="B40" s="8" t="s">
        <v>23</v>
      </c>
      <c r="C40" s="165">
        <v>0</v>
      </c>
    </row>
    <row r="41" spans="1:3" s="5" customFormat="1" x14ac:dyDescent="0.25">
      <c r="A41" s="168" t="s">
        <v>28</v>
      </c>
      <c r="B41" s="8" t="s">
        <v>25</v>
      </c>
      <c r="C41" s="165">
        <v>0</v>
      </c>
    </row>
    <row r="42" spans="1:3" s="5" customFormat="1" x14ac:dyDescent="0.25">
      <c r="A42" s="168" t="s">
        <v>1653</v>
      </c>
      <c r="B42" s="8" t="s">
        <v>1654</v>
      </c>
      <c r="C42" s="165">
        <f>+Arkusz5_Zest_Ceny_Ofert!H6</f>
        <v>0</v>
      </c>
    </row>
    <row r="43" spans="1:3" s="5" customFormat="1" x14ac:dyDescent="0.25">
      <c r="A43" s="162">
        <v>8</v>
      </c>
      <c r="B43" s="157" t="s">
        <v>1624</v>
      </c>
      <c r="C43" s="163">
        <f>+C44+C45</f>
        <v>0</v>
      </c>
    </row>
    <row r="44" spans="1:3" s="5" customFormat="1" x14ac:dyDescent="0.25">
      <c r="A44" s="168" t="s">
        <v>1650</v>
      </c>
      <c r="B44" s="7" t="s">
        <v>27</v>
      </c>
      <c r="C44" s="165">
        <v>0</v>
      </c>
    </row>
    <row r="45" spans="1:3" s="5" customFormat="1" x14ac:dyDescent="0.25">
      <c r="A45" s="168" t="s">
        <v>1651</v>
      </c>
      <c r="B45" s="7" t="s">
        <v>29</v>
      </c>
      <c r="C45" s="165">
        <v>0</v>
      </c>
    </row>
    <row r="46" spans="1:3" s="5" customFormat="1" ht="45" customHeight="1" thickBot="1" x14ac:dyDescent="0.3">
      <c r="A46" s="188" t="s">
        <v>30</v>
      </c>
      <c r="B46" s="189"/>
      <c r="C46" s="169">
        <f>C11+C14+C17+C19+C26+C31+C39+C43</f>
        <v>0</v>
      </c>
    </row>
    <row r="102" ht="21.75" customHeight="1" x14ac:dyDescent="0.3"/>
  </sheetData>
  <mergeCells count="5">
    <mergeCell ref="C6:E6"/>
    <mergeCell ref="C5:E5"/>
    <mergeCell ref="A8:B8"/>
    <mergeCell ref="A46:B46"/>
    <mergeCell ref="A9:B9"/>
  </mergeCells>
  <phoneticPr fontId="4" type="noConversion"/>
  <pageMargins left="0.78740157480314965" right="0.19685039370078741" top="0.78740157480314965" bottom="0.39370078740157483" header="0.39370078740157483" footer="0.19685039370078741"/>
  <pageSetup paperSize="9" scale="88" fitToHeight="0" orientation="portrait" r:id="rId1"/>
  <headerFooter>
    <oddFooter>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57E3A-0A51-4F62-B909-93C8DD72820C}">
  <sheetPr>
    <pageSetUpPr fitToPage="1"/>
  </sheetPr>
  <dimension ref="A1:H274"/>
  <sheetViews>
    <sheetView view="pageBreakPreview" zoomScaleNormal="100" zoomScaleSheetLayoutView="100" workbookViewId="0">
      <selection activeCell="D17" sqref="D17"/>
    </sheetView>
  </sheetViews>
  <sheetFormatPr defaultRowHeight="13.5" outlineLevelRow="5" x14ac:dyDescent="0.25"/>
  <cols>
    <col min="1" max="1" width="1" style="9" customWidth="1"/>
    <col min="2" max="2" width="9.140625" style="15" bestFit="1"/>
    <col min="3" max="3" width="65.85546875" style="16" customWidth="1"/>
    <col min="4" max="4" width="6.28515625" style="14" bestFit="1" customWidth="1"/>
    <col min="5" max="5" width="12.5703125" style="17" bestFit="1" customWidth="1"/>
    <col min="6" max="6" width="14.28515625" style="17" bestFit="1" customWidth="1"/>
    <col min="7" max="7" width="12.28515625" style="17" customWidth="1"/>
    <col min="8" max="8" width="31.5703125" style="14" customWidth="1"/>
    <col min="9" max="16384" width="9.140625" style="9"/>
  </cols>
  <sheetData>
    <row r="1" spans="2:8" ht="42" customHeight="1" x14ac:dyDescent="0.25">
      <c r="B1" s="191" t="s">
        <v>31</v>
      </c>
      <c r="C1" s="192"/>
      <c r="D1" s="192"/>
      <c r="E1" s="192"/>
      <c r="F1" s="192"/>
      <c r="G1" s="192"/>
      <c r="H1" s="193"/>
    </row>
    <row r="2" spans="2:8" ht="13.5" customHeight="1" x14ac:dyDescent="0.25">
      <c r="B2" s="18" t="s">
        <v>32</v>
      </c>
      <c r="C2" s="19" t="s">
        <v>33</v>
      </c>
      <c r="D2" s="19" t="s">
        <v>34</v>
      </c>
      <c r="E2" s="20" t="s">
        <v>35</v>
      </c>
      <c r="F2" s="20" t="s">
        <v>36</v>
      </c>
      <c r="G2" s="20" t="s">
        <v>37</v>
      </c>
      <c r="H2" s="21" t="s">
        <v>38</v>
      </c>
    </row>
    <row r="3" spans="2:8" x14ac:dyDescent="0.25">
      <c r="B3" s="22"/>
      <c r="C3" s="23"/>
      <c r="D3" s="23"/>
      <c r="E3" s="24"/>
      <c r="F3" s="25"/>
      <c r="G3" s="25"/>
      <c r="H3" s="26"/>
    </row>
    <row r="4" spans="2:8" ht="15" customHeight="1" x14ac:dyDescent="0.25">
      <c r="B4" s="27">
        <v>1</v>
      </c>
      <c r="C4" s="28" t="s">
        <v>39</v>
      </c>
      <c r="D4" s="29"/>
      <c r="E4" s="30"/>
      <c r="F4" s="31"/>
      <c r="G4" s="31">
        <f>SUBTOTAL(9,G5:G268)</f>
        <v>0</v>
      </c>
      <c r="H4" s="32"/>
    </row>
    <row r="5" spans="2:8" ht="15" customHeight="1" x14ac:dyDescent="0.25">
      <c r="B5" s="33" t="s">
        <v>6</v>
      </c>
      <c r="C5" s="34" t="s">
        <v>40</v>
      </c>
      <c r="D5" s="35"/>
      <c r="E5" s="36"/>
      <c r="F5" s="37"/>
      <c r="G5" s="37">
        <f>SUBTOTAL(9,G6:G267)</f>
        <v>0</v>
      </c>
      <c r="H5" s="38"/>
    </row>
    <row r="6" spans="2:8" outlineLevel="1" x14ac:dyDescent="0.25">
      <c r="B6" s="39" t="s">
        <v>41</v>
      </c>
      <c r="C6" s="40" t="s">
        <v>42</v>
      </c>
      <c r="D6" s="41"/>
      <c r="E6" s="42"/>
      <c r="F6" s="43"/>
      <c r="G6" s="43">
        <f>SUBTOTAL(9,G7:G38)</f>
        <v>0</v>
      </c>
      <c r="H6" s="44"/>
    </row>
    <row r="7" spans="2:8" s="52" customFormat="1" outlineLevel="2" x14ac:dyDescent="0.25">
      <c r="B7" s="45" t="s">
        <v>43</v>
      </c>
      <c r="C7" s="46" t="s">
        <v>44</v>
      </c>
      <c r="D7" s="47"/>
      <c r="E7" s="48"/>
      <c r="F7" s="49"/>
      <c r="G7" s="50">
        <f>SUBTOTAL(9,G8:G10)</f>
        <v>0</v>
      </c>
      <c r="H7" s="51"/>
    </row>
    <row r="8" spans="2:8" s="60" customFormat="1" outlineLevel="5" x14ac:dyDescent="0.25">
      <c r="B8" s="53" t="s">
        <v>45</v>
      </c>
      <c r="C8" s="54" t="s">
        <v>46</v>
      </c>
      <c r="D8" s="55" t="s">
        <v>47</v>
      </c>
      <c r="E8" s="56">
        <v>10</v>
      </c>
      <c r="F8" s="57"/>
      <c r="G8" s="58">
        <f>E8*F8</f>
        <v>0</v>
      </c>
      <c r="H8" s="59"/>
    </row>
    <row r="9" spans="2:8" s="60" customFormat="1" outlineLevel="5" x14ac:dyDescent="0.25">
      <c r="B9" s="53" t="s">
        <v>48</v>
      </c>
      <c r="C9" s="54" t="s">
        <v>49</v>
      </c>
      <c r="D9" s="55" t="s">
        <v>47</v>
      </c>
      <c r="E9" s="56">
        <v>10</v>
      </c>
      <c r="F9" s="57"/>
      <c r="G9" s="58">
        <f>E9*F9</f>
        <v>0</v>
      </c>
      <c r="H9" s="59"/>
    </row>
    <row r="10" spans="2:8" s="60" customFormat="1" outlineLevel="5" x14ac:dyDescent="0.25">
      <c r="B10" s="53" t="s">
        <v>50</v>
      </c>
      <c r="C10" s="54" t="s">
        <v>51</v>
      </c>
      <c r="D10" s="55" t="s">
        <v>52</v>
      </c>
      <c r="E10" s="56">
        <v>3</v>
      </c>
      <c r="F10" s="57"/>
      <c r="G10" s="58">
        <f>E10*F10</f>
        <v>0</v>
      </c>
      <c r="H10" s="61"/>
    </row>
    <row r="11" spans="2:8" s="52" customFormat="1" outlineLevel="2" x14ac:dyDescent="0.25">
      <c r="B11" s="45" t="s">
        <v>53</v>
      </c>
      <c r="C11" s="46" t="s">
        <v>54</v>
      </c>
      <c r="D11" s="47"/>
      <c r="E11" s="48"/>
      <c r="F11" s="49"/>
      <c r="G11" s="50">
        <f>SUBTOTAL(9,G12:G20)</f>
        <v>0</v>
      </c>
      <c r="H11" s="51"/>
    </row>
    <row r="12" spans="2:8" s="60" customFormat="1" outlineLevel="5" x14ac:dyDescent="0.25">
      <c r="B12" s="53" t="s">
        <v>55</v>
      </c>
      <c r="C12" s="54" t="s">
        <v>56</v>
      </c>
      <c r="D12" s="55" t="s">
        <v>47</v>
      </c>
      <c r="E12" s="56">
        <v>714.63319999999999</v>
      </c>
      <c r="F12" s="57"/>
      <c r="G12" s="58">
        <f t="shared" ref="G12:G20" si="0">E12*F12</f>
        <v>0</v>
      </c>
      <c r="H12" s="61"/>
    </row>
    <row r="13" spans="2:8" s="60" customFormat="1" outlineLevel="5" x14ac:dyDescent="0.25">
      <c r="B13" s="53" t="s">
        <v>57</v>
      </c>
      <c r="C13" s="54" t="s">
        <v>58</v>
      </c>
      <c r="D13" s="55" t="s">
        <v>47</v>
      </c>
      <c r="E13" s="56">
        <v>319.43</v>
      </c>
      <c r="F13" s="57"/>
      <c r="G13" s="58">
        <f t="shared" si="0"/>
        <v>0</v>
      </c>
      <c r="H13" s="61"/>
    </row>
    <row r="14" spans="2:8" s="60" customFormat="1" outlineLevel="5" x14ac:dyDescent="0.25">
      <c r="B14" s="53" t="s">
        <v>59</v>
      </c>
      <c r="C14" s="54" t="s">
        <v>60</v>
      </c>
      <c r="D14" s="55" t="s">
        <v>47</v>
      </c>
      <c r="E14" s="56">
        <v>1220.9899999999998</v>
      </c>
      <c r="F14" s="57"/>
      <c r="G14" s="58">
        <f t="shared" si="0"/>
        <v>0</v>
      </c>
      <c r="H14" s="61"/>
    </row>
    <row r="15" spans="2:8" s="60" customFormat="1" outlineLevel="5" x14ac:dyDescent="0.25">
      <c r="B15" s="53" t="s">
        <v>61</v>
      </c>
      <c r="C15" s="54" t="s">
        <v>62</v>
      </c>
      <c r="D15" s="55" t="s">
        <v>47</v>
      </c>
      <c r="E15" s="56">
        <v>418.37765000000007</v>
      </c>
      <c r="F15" s="57"/>
      <c r="G15" s="58">
        <f t="shared" si="0"/>
        <v>0</v>
      </c>
      <c r="H15" s="61"/>
    </row>
    <row r="16" spans="2:8" s="60" customFormat="1" outlineLevel="5" x14ac:dyDescent="0.25">
      <c r="B16" s="53" t="s">
        <v>63</v>
      </c>
      <c r="C16" s="54" t="s">
        <v>64</v>
      </c>
      <c r="D16" s="55" t="s">
        <v>47</v>
      </c>
      <c r="E16" s="56">
        <v>876.03</v>
      </c>
      <c r="F16" s="57"/>
      <c r="G16" s="58">
        <f t="shared" si="0"/>
        <v>0</v>
      </c>
      <c r="H16" s="61"/>
    </row>
    <row r="17" spans="2:8" s="60" customFormat="1" outlineLevel="5" x14ac:dyDescent="0.25">
      <c r="B17" s="53" t="s">
        <v>65</v>
      </c>
      <c r="C17" s="54" t="s">
        <v>66</v>
      </c>
      <c r="D17" s="55" t="s">
        <v>52</v>
      </c>
      <c r="E17" s="56">
        <v>9.5732999999999997</v>
      </c>
      <c r="F17" s="57"/>
      <c r="G17" s="58">
        <f t="shared" si="0"/>
        <v>0</v>
      </c>
      <c r="H17" s="61"/>
    </row>
    <row r="18" spans="2:8" s="60" customFormat="1" outlineLevel="5" x14ac:dyDescent="0.25">
      <c r="B18" s="53" t="s">
        <v>67</v>
      </c>
      <c r="C18" s="54" t="s">
        <v>68</v>
      </c>
      <c r="D18" s="55" t="s">
        <v>47</v>
      </c>
      <c r="E18" s="56">
        <v>157.75200000000001</v>
      </c>
      <c r="F18" s="57"/>
      <c r="G18" s="58">
        <f t="shared" si="0"/>
        <v>0</v>
      </c>
      <c r="H18" s="61"/>
    </row>
    <row r="19" spans="2:8" s="60" customFormat="1" outlineLevel="5" x14ac:dyDescent="0.25">
      <c r="B19" s="53" t="s">
        <v>69</v>
      </c>
      <c r="C19" s="54" t="s">
        <v>70</v>
      </c>
      <c r="D19" s="55" t="s">
        <v>52</v>
      </c>
      <c r="E19" s="56">
        <v>3.3215000000000001E-2</v>
      </c>
      <c r="F19" s="57"/>
      <c r="G19" s="58">
        <f t="shared" si="0"/>
        <v>0</v>
      </c>
      <c r="H19" s="61"/>
    </row>
    <row r="20" spans="2:8" s="60" customFormat="1" outlineLevel="5" x14ac:dyDescent="0.25">
      <c r="B20" s="53" t="s">
        <v>71</v>
      </c>
      <c r="C20" s="54" t="s">
        <v>51</v>
      </c>
      <c r="D20" s="55" t="s">
        <v>52</v>
      </c>
      <c r="E20" s="56">
        <v>330.45862750000003</v>
      </c>
      <c r="F20" s="57"/>
      <c r="G20" s="58">
        <f t="shared" si="0"/>
        <v>0</v>
      </c>
      <c r="H20" s="61"/>
    </row>
    <row r="21" spans="2:8" s="52" customFormat="1" outlineLevel="2" x14ac:dyDescent="0.25">
      <c r="B21" s="45" t="s">
        <v>72</v>
      </c>
      <c r="C21" s="46" t="s">
        <v>73</v>
      </c>
      <c r="D21" s="47"/>
      <c r="E21" s="48"/>
      <c r="F21" s="49"/>
      <c r="G21" s="50">
        <f>SUBTOTAL(9,G22:G25)</f>
        <v>0</v>
      </c>
      <c r="H21" s="51"/>
    </row>
    <row r="22" spans="2:8" s="60" customFormat="1" outlineLevel="5" x14ac:dyDescent="0.25">
      <c r="B22" s="53" t="s">
        <v>74</v>
      </c>
      <c r="C22" s="54" t="s">
        <v>75</v>
      </c>
      <c r="D22" s="55" t="s">
        <v>47</v>
      </c>
      <c r="E22" s="56">
        <v>13.080000000000002</v>
      </c>
      <c r="F22" s="57"/>
      <c r="G22" s="58">
        <f>E22*F22</f>
        <v>0</v>
      </c>
      <c r="H22" s="61"/>
    </row>
    <row r="23" spans="2:8" s="60" customFormat="1" outlineLevel="5" x14ac:dyDescent="0.25">
      <c r="B23" s="53" t="s">
        <v>76</v>
      </c>
      <c r="C23" s="54" t="s">
        <v>77</v>
      </c>
      <c r="D23" s="55" t="s">
        <v>52</v>
      </c>
      <c r="E23" s="56">
        <v>3.9180000000000001</v>
      </c>
      <c r="F23" s="57"/>
      <c r="G23" s="58">
        <f>E23*F23</f>
        <v>0</v>
      </c>
      <c r="H23" s="61"/>
    </row>
    <row r="24" spans="2:8" s="60" customFormat="1" outlineLevel="5" x14ac:dyDescent="0.25">
      <c r="B24" s="53" t="s">
        <v>78</v>
      </c>
      <c r="C24" s="54" t="s">
        <v>79</v>
      </c>
      <c r="D24" s="55" t="s">
        <v>47</v>
      </c>
      <c r="E24" s="56">
        <v>2.16</v>
      </c>
      <c r="F24" s="57"/>
      <c r="G24" s="58">
        <f>E24*F24</f>
        <v>0</v>
      </c>
      <c r="H24" s="61"/>
    </row>
    <row r="25" spans="2:8" s="60" customFormat="1" outlineLevel="5" x14ac:dyDescent="0.25">
      <c r="B25" s="53" t="s">
        <v>80</v>
      </c>
      <c r="C25" s="54" t="s">
        <v>51</v>
      </c>
      <c r="D25" s="55" t="s">
        <v>52</v>
      </c>
      <c r="E25" s="56">
        <v>6.9660000000000011</v>
      </c>
      <c r="F25" s="57"/>
      <c r="G25" s="58">
        <f>E25*F25</f>
        <v>0</v>
      </c>
      <c r="H25" s="61"/>
    </row>
    <row r="26" spans="2:8" s="52" customFormat="1" outlineLevel="2" x14ac:dyDescent="0.25">
      <c r="B26" s="45" t="s">
        <v>81</v>
      </c>
      <c r="C26" s="46" t="s">
        <v>82</v>
      </c>
      <c r="D26" s="47"/>
      <c r="E26" s="48"/>
      <c r="F26" s="49"/>
      <c r="G26" s="50">
        <f>SUBTOTAL(9,G27:G30)</f>
        <v>0</v>
      </c>
      <c r="H26" s="51"/>
    </row>
    <row r="27" spans="2:8" s="60" customFormat="1" outlineLevel="5" x14ac:dyDescent="0.25">
      <c r="B27" s="53" t="s">
        <v>83</v>
      </c>
      <c r="C27" s="54" t="s">
        <v>84</v>
      </c>
      <c r="D27" s="55" t="s">
        <v>52</v>
      </c>
      <c r="E27" s="56">
        <v>0.63467837999999999</v>
      </c>
      <c r="F27" s="57"/>
      <c r="G27" s="58">
        <f>E27*F27</f>
        <v>0</v>
      </c>
      <c r="H27" s="61"/>
    </row>
    <row r="28" spans="2:8" s="60" customFormat="1" outlineLevel="5" x14ac:dyDescent="0.25">
      <c r="B28" s="53" t="s">
        <v>85</v>
      </c>
      <c r="C28" s="54" t="s">
        <v>86</v>
      </c>
      <c r="D28" s="55" t="s">
        <v>52</v>
      </c>
      <c r="E28" s="56">
        <v>4.3554000000000009E-2</v>
      </c>
      <c r="F28" s="57"/>
      <c r="G28" s="58">
        <f>E28*F28</f>
        <v>0</v>
      </c>
      <c r="H28" s="61"/>
    </row>
    <row r="29" spans="2:8" s="60" customFormat="1" outlineLevel="5" x14ac:dyDescent="0.25">
      <c r="B29" s="53" t="s">
        <v>87</v>
      </c>
      <c r="C29" s="54" t="s">
        <v>88</v>
      </c>
      <c r="D29" s="55" t="s">
        <v>52</v>
      </c>
      <c r="E29" s="56">
        <v>4.9256900000000006E-2</v>
      </c>
      <c r="F29" s="57"/>
      <c r="G29" s="58">
        <f>E29*F29</f>
        <v>0</v>
      </c>
      <c r="H29" s="61"/>
    </row>
    <row r="30" spans="2:8" s="60" customFormat="1" outlineLevel="5" x14ac:dyDescent="0.25">
      <c r="B30" s="53" t="s">
        <v>89</v>
      </c>
      <c r="C30" s="54" t="s">
        <v>51</v>
      </c>
      <c r="D30" s="55" t="s">
        <v>52</v>
      </c>
      <c r="E30" s="56">
        <v>0.72748928000000002</v>
      </c>
      <c r="F30" s="57"/>
      <c r="G30" s="58">
        <f>E30*F30</f>
        <v>0</v>
      </c>
      <c r="H30" s="61"/>
    </row>
    <row r="31" spans="2:8" s="52" customFormat="1" outlineLevel="2" x14ac:dyDescent="0.25">
      <c r="B31" s="45" t="s">
        <v>90</v>
      </c>
      <c r="C31" s="46" t="s">
        <v>91</v>
      </c>
      <c r="D31" s="47"/>
      <c r="E31" s="48"/>
      <c r="F31" s="49"/>
      <c r="G31" s="50">
        <f>SUBTOTAL(9,G32:G34)</f>
        <v>0</v>
      </c>
      <c r="H31" s="51"/>
    </row>
    <row r="32" spans="2:8" s="60" customFormat="1" outlineLevel="5" x14ac:dyDescent="0.25">
      <c r="B32" s="53" t="s">
        <v>92</v>
      </c>
      <c r="C32" s="54" t="s">
        <v>93</v>
      </c>
      <c r="D32" s="55" t="s">
        <v>47</v>
      </c>
      <c r="E32" s="56">
        <v>85</v>
      </c>
      <c r="F32" s="57"/>
      <c r="G32" s="58">
        <f>E32*F32</f>
        <v>0</v>
      </c>
      <c r="H32" s="61"/>
    </row>
    <row r="33" spans="2:8" s="60" customFormat="1" outlineLevel="5" x14ac:dyDescent="0.25">
      <c r="B33" s="53" t="s">
        <v>94</v>
      </c>
      <c r="C33" s="54" t="s">
        <v>95</v>
      </c>
      <c r="D33" s="55" t="s">
        <v>47</v>
      </c>
      <c r="E33" s="56">
        <v>1034.0632000000001</v>
      </c>
      <c r="F33" s="57"/>
      <c r="G33" s="58">
        <f>E33*F33</f>
        <v>0</v>
      </c>
      <c r="H33" s="61"/>
    </row>
    <row r="34" spans="2:8" s="60" customFormat="1" outlineLevel="5" x14ac:dyDescent="0.25">
      <c r="B34" s="53" t="s">
        <v>96</v>
      </c>
      <c r="C34" s="54" t="s">
        <v>97</v>
      </c>
      <c r="D34" s="55" t="s">
        <v>52</v>
      </c>
      <c r="E34" s="56">
        <v>0.23943449999999999</v>
      </c>
      <c r="F34" s="57"/>
      <c r="G34" s="58">
        <f>E34*F34</f>
        <v>0</v>
      </c>
      <c r="H34" s="61"/>
    </row>
    <row r="35" spans="2:8" s="52" customFormat="1" outlineLevel="2" x14ac:dyDescent="0.25">
      <c r="B35" s="45" t="s">
        <v>98</v>
      </c>
      <c r="C35" s="46" t="s">
        <v>99</v>
      </c>
      <c r="D35" s="47"/>
      <c r="E35" s="48"/>
      <c r="F35" s="49"/>
      <c r="G35" s="50">
        <f>SUBTOTAL(9,G36:G38)</f>
        <v>0</v>
      </c>
      <c r="H35" s="51"/>
    </row>
    <row r="36" spans="2:8" s="60" customFormat="1" ht="25.5" outlineLevel="5" x14ac:dyDescent="0.25">
      <c r="B36" s="53" t="s">
        <v>100</v>
      </c>
      <c r="C36" s="54" t="s">
        <v>101</v>
      </c>
      <c r="D36" s="55" t="s">
        <v>102</v>
      </c>
      <c r="E36" s="56">
        <v>1</v>
      </c>
      <c r="F36" s="57"/>
      <c r="G36" s="58">
        <f>E36*F36</f>
        <v>0</v>
      </c>
      <c r="H36" s="61"/>
    </row>
    <row r="37" spans="2:8" s="60" customFormat="1" outlineLevel="5" x14ac:dyDescent="0.25">
      <c r="B37" s="53" t="s">
        <v>103</v>
      </c>
      <c r="C37" s="54" t="s">
        <v>104</v>
      </c>
      <c r="D37" s="55" t="s">
        <v>102</v>
      </c>
      <c r="E37" s="56">
        <v>1</v>
      </c>
      <c r="F37" s="57"/>
      <c r="G37" s="58">
        <f>E37*F37</f>
        <v>0</v>
      </c>
      <c r="H37" s="61"/>
    </row>
    <row r="38" spans="2:8" s="60" customFormat="1" outlineLevel="5" x14ac:dyDescent="0.25">
      <c r="B38" s="53" t="s">
        <v>105</v>
      </c>
      <c r="C38" s="62" t="s">
        <v>106</v>
      </c>
      <c r="D38" s="55" t="s">
        <v>102</v>
      </c>
      <c r="E38" s="56">
        <v>1</v>
      </c>
      <c r="F38" s="57"/>
      <c r="G38" s="58">
        <f>E38*F38</f>
        <v>0</v>
      </c>
      <c r="H38" s="61"/>
    </row>
    <row r="39" spans="2:8" outlineLevel="1" x14ac:dyDescent="0.25">
      <c r="B39" s="39" t="s">
        <v>107</v>
      </c>
      <c r="C39" s="40" t="s">
        <v>108</v>
      </c>
      <c r="D39" s="41"/>
      <c r="E39" s="42"/>
      <c r="F39" s="43"/>
      <c r="G39" s="43">
        <f>SUBTOTAL(9,G40:G45)</f>
        <v>0</v>
      </c>
      <c r="H39" s="44"/>
    </row>
    <row r="40" spans="2:8" s="52" customFormat="1" outlineLevel="2" x14ac:dyDescent="0.25">
      <c r="B40" s="45" t="s">
        <v>109</v>
      </c>
      <c r="C40" s="46" t="s">
        <v>110</v>
      </c>
      <c r="D40" s="47"/>
      <c r="E40" s="48"/>
      <c r="F40" s="49"/>
      <c r="G40" s="50">
        <f>SUBTOTAL(9,G41:G42)</f>
        <v>0</v>
      </c>
      <c r="H40" s="51"/>
    </row>
    <row r="41" spans="2:8" s="60" customFormat="1" ht="25.5" outlineLevel="5" x14ac:dyDescent="0.25">
      <c r="B41" s="53" t="s">
        <v>111</v>
      </c>
      <c r="C41" s="54" t="s">
        <v>112</v>
      </c>
      <c r="D41" s="55" t="s">
        <v>52</v>
      </c>
      <c r="E41" s="56">
        <v>1.3745999999999998</v>
      </c>
      <c r="F41" s="57"/>
      <c r="G41" s="58">
        <f>E41*F41</f>
        <v>0</v>
      </c>
      <c r="H41" s="61"/>
    </row>
    <row r="42" spans="2:8" s="60" customFormat="1" outlineLevel="5" x14ac:dyDescent="0.25">
      <c r="B42" s="53" t="s">
        <v>113</v>
      </c>
      <c r="C42" s="54" t="s">
        <v>114</v>
      </c>
      <c r="D42" s="55" t="s">
        <v>52</v>
      </c>
      <c r="E42" s="56">
        <v>1.3745999999999998</v>
      </c>
      <c r="F42" s="57"/>
      <c r="G42" s="58">
        <f>E42*F42</f>
        <v>0</v>
      </c>
      <c r="H42" s="61"/>
    </row>
    <row r="43" spans="2:8" s="52" customFormat="1" outlineLevel="2" x14ac:dyDescent="0.25">
      <c r="B43" s="45" t="s">
        <v>115</v>
      </c>
      <c r="C43" s="46" t="s">
        <v>116</v>
      </c>
      <c r="D43" s="47"/>
      <c r="E43" s="48"/>
      <c r="F43" s="49"/>
      <c r="G43" s="50">
        <f>SUBTOTAL(9,G44:G45)</f>
        <v>0</v>
      </c>
      <c r="H43" s="51"/>
    </row>
    <row r="44" spans="2:8" s="60" customFormat="1" outlineLevel="5" x14ac:dyDescent="0.25">
      <c r="B44" s="53" t="s">
        <v>117</v>
      </c>
      <c r="C44" s="54" t="s">
        <v>118</v>
      </c>
      <c r="D44" s="55" t="s">
        <v>52</v>
      </c>
      <c r="E44" s="56">
        <v>0.77159999999999984</v>
      </c>
      <c r="F44" s="57"/>
      <c r="G44" s="58">
        <f>E44*F44</f>
        <v>0</v>
      </c>
      <c r="H44" s="61"/>
    </row>
    <row r="45" spans="2:8" s="60" customFormat="1" outlineLevel="5" x14ac:dyDescent="0.25">
      <c r="B45" s="53" t="s">
        <v>119</v>
      </c>
      <c r="C45" s="54" t="s">
        <v>120</v>
      </c>
      <c r="D45" s="55" t="s">
        <v>52</v>
      </c>
      <c r="E45" s="56">
        <v>0.48239999999999994</v>
      </c>
      <c r="F45" s="57"/>
      <c r="G45" s="58">
        <f>E45*F45</f>
        <v>0</v>
      </c>
      <c r="H45" s="61"/>
    </row>
    <row r="46" spans="2:8" outlineLevel="1" x14ac:dyDescent="0.25">
      <c r="B46" s="39" t="s">
        <v>121</v>
      </c>
      <c r="C46" s="40" t="s">
        <v>122</v>
      </c>
      <c r="D46" s="41"/>
      <c r="E46" s="42"/>
      <c r="F46" s="43"/>
      <c r="G46" s="43">
        <f>SUBTOTAL(9,G47:G60)</f>
        <v>0</v>
      </c>
      <c r="H46" s="44"/>
    </row>
    <row r="47" spans="2:8" s="60" customFormat="1" ht="51" outlineLevel="5" x14ac:dyDescent="0.25">
      <c r="B47" s="63" t="s">
        <v>123</v>
      </c>
      <c r="C47" s="64" t="s">
        <v>124</v>
      </c>
      <c r="D47" s="65" t="s">
        <v>47</v>
      </c>
      <c r="E47" s="66">
        <v>10.82</v>
      </c>
      <c r="F47" s="67"/>
      <c r="G47" s="68">
        <f t="shared" ref="G47:G60" si="1">E47*F47</f>
        <v>0</v>
      </c>
      <c r="H47" s="69"/>
    </row>
    <row r="48" spans="2:8" s="60" customFormat="1" ht="51" outlineLevel="5" x14ac:dyDescent="0.25">
      <c r="B48" s="63" t="s">
        <v>125</v>
      </c>
      <c r="C48" s="64" t="s">
        <v>126</v>
      </c>
      <c r="D48" s="65" t="s">
        <v>47</v>
      </c>
      <c r="E48" s="66">
        <v>15.37</v>
      </c>
      <c r="F48" s="67"/>
      <c r="G48" s="68">
        <f t="shared" si="1"/>
        <v>0</v>
      </c>
      <c r="H48" s="69"/>
    </row>
    <row r="49" spans="2:8" s="60" customFormat="1" ht="51" outlineLevel="5" x14ac:dyDescent="0.25">
      <c r="B49" s="63" t="s">
        <v>127</v>
      </c>
      <c r="C49" s="64" t="s">
        <v>128</v>
      </c>
      <c r="D49" s="65" t="s">
        <v>47</v>
      </c>
      <c r="E49" s="66">
        <v>29.65</v>
      </c>
      <c r="F49" s="67"/>
      <c r="G49" s="68">
        <f t="shared" si="1"/>
        <v>0</v>
      </c>
      <c r="H49" s="69"/>
    </row>
    <row r="50" spans="2:8" s="60" customFormat="1" ht="51" outlineLevel="5" x14ac:dyDescent="0.25">
      <c r="B50" s="63" t="s">
        <v>129</v>
      </c>
      <c r="C50" s="64" t="s">
        <v>130</v>
      </c>
      <c r="D50" s="65" t="s">
        <v>47</v>
      </c>
      <c r="E50" s="66">
        <v>347.7</v>
      </c>
      <c r="F50" s="67"/>
      <c r="G50" s="68">
        <f t="shared" si="1"/>
        <v>0</v>
      </c>
      <c r="H50" s="69"/>
    </row>
    <row r="51" spans="2:8" s="60" customFormat="1" ht="51" outlineLevel="5" x14ac:dyDescent="0.25">
      <c r="B51" s="63" t="s">
        <v>131</v>
      </c>
      <c r="C51" s="64" t="s">
        <v>132</v>
      </c>
      <c r="D51" s="65" t="s">
        <v>47</v>
      </c>
      <c r="E51" s="66">
        <v>137.38999999999999</v>
      </c>
      <c r="F51" s="67"/>
      <c r="G51" s="68">
        <f t="shared" si="1"/>
        <v>0</v>
      </c>
      <c r="H51" s="69"/>
    </row>
    <row r="52" spans="2:8" s="60" customFormat="1" ht="51" outlineLevel="5" x14ac:dyDescent="0.25">
      <c r="B52" s="63" t="s">
        <v>133</v>
      </c>
      <c r="C52" s="64" t="s">
        <v>134</v>
      </c>
      <c r="D52" s="65" t="s">
        <v>47</v>
      </c>
      <c r="E52" s="66">
        <v>8.56</v>
      </c>
      <c r="F52" s="67"/>
      <c r="G52" s="68">
        <f t="shared" si="1"/>
        <v>0</v>
      </c>
      <c r="H52" s="69"/>
    </row>
    <row r="53" spans="2:8" s="60" customFormat="1" ht="51" outlineLevel="5" x14ac:dyDescent="0.25">
      <c r="B53" s="63" t="s">
        <v>135</v>
      </c>
      <c r="C53" s="64" t="s">
        <v>136</v>
      </c>
      <c r="D53" s="65" t="s">
        <v>47</v>
      </c>
      <c r="E53" s="66">
        <v>58.019999999999996</v>
      </c>
      <c r="F53" s="67"/>
      <c r="G53" s="68">
        <f t="shared" si="1"/>
        <v>0</v>
      </c>
      <c r="H53" s="69"/>
    </row>
    <row r="54" spans="2:8" s="60" customFormat="1" ht="38.25" outlineLevel="5" x14ac:dyDescent="0.25">
      <c r="B54" s="63" t="s">
        <v>137</v>
      </c>
      <c r="C54" s="64" t="s">
        <v>138</v>
      </c>
      <c r="D54" s="65" t="s">
        <v>47</v>
      </c>
      <c r="E54" s="66">
        <v>28.62</v>
      </c>
      <c r="F54" s="67"/>
      <c r="G54" s="68">
        <f t="shared" si="1"/>
        <v>0</v>
      </c>
      <c r="H54" s="69"/>
    </row>
    <row r="55" spans="2:8" s="60" customFormat="1" ht="38.25" outlineLevel="5" x14ac:dyDescent="0.25">
      <c r="B55" s="63" t="s">
        <v>139</v>
      </c>
      <c r="C55" s="64" t="s">
        <v>140</v>
      </c>
      <c r="D55" s="65" t="s">
        <v>47</v>
      </c>
      <c r="E55" s="66">
        <v>38.54</v>
      </c>
      <c r="F55" s="67"/>
      <c r="G55" s="68">
        <f t="shared" si="1"/>
        <v>0</v>
      </c>
      <c r="H55" s="69"/>
    </row>
    <row r="56" spans="2:8" s="60" customFormat="1" ht="38.25" outlineLevel="5" x14ac:dyDescent="0.25">
      <c r="B56" s="63" t="s">
        <v>141</v>
      </c>
      <c r="C56" s="64" t="s">
        <v>142</v>
      </c>
      <c r="D56" s="65" t="s">
        <v>47</v>
      </c>
      <c r="E56" s="66">
        <v>3.43</v>
      </c>
      <c r="F56" s="67"/>
      <c r="G56" s="68">
        <f t="shared" si="1"/>
        <v>0</v>
      </c>
      <c r="H56" s="69"/>
    </row>
    <row r="57" spans="2:8" s="60" customFormat="1" ht="76.5" outlineLevel="5" x14ac:dyDescent="0.25">
      <c r="B57" s="63" t="s">
        <v>143</v>
      </c>
      <c r="C57" s="64" t="s">
        <v>144</v>
      </c>
      <c r="D57" s="65" t="s">
        <v>47</v>
      </c>
      <c r="E57" s="66">
        <v>56.54</v>
      </c>
      <c r="F57" s="67"/>
      <c r="G57" s="68">
        <f t="shared" si="1"/>
        <v>0</v>
      </c>
      <c r="H57" s="69"/>
    </row>
    <row r="58" spans="2:8" s="60" customFormat="1" ht="76.5" outlineLevel="5" x14ac:dyDescent="0.25">
      <c r="B58" s="63" t="s">
        <v>145</v>
      </c>
      <c r="C58" s="64" t="s">
        <v>146</v>
      </c>
      <c r="D58" s="65" t="s">
        <v>47</v>
      </c>
      <c r="E58" s="66">
        <v>101.64</v>
      </c>
      <c r="F58" s="67"/>
      <c r="G58" s="68">
        <f t="shared" si="1"/>
        <v>0</v>
      </c>
      <c r="H58" s="69"/>
    </row>
    <row r="59" spans="2:8" s="60" customFormat="1" ht="25.5" outlineLevel="5" x14ac:dyDescent="0.25">
      <c r="B59" s="63" t="s">
        <v>147</v>
      </c>
      <c r="C59" s="64" t="s">
        <v>148</v>
      </c>
      <c r="D59" s="65" t="s">
        <v>47</v>
      </c>
      <c r="E59" s="66">
        <v>27.16</v>
      </c>
      <c r="F59" s="67"/>
      <c r="G59" s="68">
        <f t="shared" si="1"/>
        <v>0</v>
      </c>
      <c r="H59" s="69"/>
    </row>
    <row r="60" spans="2:8" s="60" customFormat="1" ht="25.5" outlineLevel="5" x14ac:dyDescent="0.25">
      <c r="B60" s="53" t="s">
        <v>149</v>
      </c>
      <c r="C60" s="54" t="s">
        <v>150</v>
      </c>
      <c r="D60" s="55" t="s">
        <v>47</v>
      </c>
      <c r="E60" s="56">
        <v>30</v>
      </c>
      <c r="F60" s="57"/>
      <c r="G60" s="58">
        <f t="shared" si="1"/>
        <v>0</v>
      </c>
      <c r="H60" s="61"/>
    </row>
    <row r="61" spans="2:8" outlineLevel="1" x14ac:dyDescent="0.25">
      <c r="B61" s="39" t="s">
        <v>151</v>
      </c>
      <c r="C61" s="40" t="s">
        <v>152</v>
      </c>
      <c r="D61" s="41"/>
      <c r="E61" s="42"/>
      <c r="F61" s="43"/>
      <c r="G61" s="43">
        <f>SUBTOTAL(9,G62:G171)</f>
        <v>0</v>
      </c>
      <c r="H61" s="44"/>
    </row>
    <row r="62" spans="2:8" s="52" customFormat="1" outlineLevel="2" x14ac:dyDescent="0.25">
      <c r="B62" s="45" t="s">
        <v>153</v>
      </c>
      <c r="C62" s="46" t="s">
        <v>154</v>
      </c>
      <c r="D62" s="47"/>
      <c r="E62" s="48"/>
      <c r="F62" s="49"/>
      <c r="G62" s="50">
        <f>SUBTOTAL(9,G63:G88)</f>
        <v>0</v>
      </c>
      <c r="H62" s="51"/>
    </row>
    <row r="63" spans="2:8" s="52" customFormat="1" outlineLevel="3" x14ac:dyDescent="0.25">
      <c r="B63" s="70" t="s">
        <v>155</v>
      </c>
      <c r="C63" s="71" t="s">
        <v>156</v>
      </c>
      <c r="D63" s="72"/>
      <c r="E63" s="73"/>
      <c r="F63" s="74"/>
      <c r="G63" s="75">
        <f>SUBTOTAL(9,G64:G66)</f>
        <v>0</v>
      </c>
      <c r="H63" s="76"/>
    </row>
    <row r="64" spans="2:8" s="60" customFormat="1" outlineLevel="5" x14ac:dyDescent="0.25">
      <c r="B64" s="53" t="s">
        <v>157</v>
      </c>
      <c r="C64" s="54" t="s">
        <v>158</v>
      </c>
      <c r="D64" s="55" t="s">
        <v>47</v>
      </c>
      <c r="E64" s="56">
        <v>4.2</v>
      </c>
      <c r="F64" s="57"/>
      <c r="G64" s="58">
        <f>E64*F64</f>
        <v>0</v>
      </c>
      <c r="H64" s="61"/>
    </row>
    <row r="65" spans="2:8" s="60" customFormat="1" outlineLevel="5" x14ac:dyDescent="0.25">
      <c r="B65" s="53" t="s">
        <v>159</v>
      </c>
      <c r="C65" s="54" t="s">
        <v>160</v>
      </c>
      <c r="D65" s="55" t="s">
        <v>47</v>
      </c>
      <c r="E65" s="56">
        <v>4.2</v>
      </c>
      <c r="F65" s="57"/>
      <c r="G65" s="58">
        <f>E65*F65</f>
        <v>0</v>
      </c>
      <c r="H65" s="61"/>
    </row>
    <row r="66" spans="2:8" s="60" customFormat="1" outlineLevel="5" x14ac:dyDescent="0.25">
      <c r="B66" s="53" t="s">
        <v>161</v>
      </c>
      <c r="C66" s="54" t="s">
        <v>162</v>
      </c>
      <c r="D66" s="55" t="s">
        <v>47</v>
      </c>
      <c r="E66" s="56">
        <v>4.2</v>
      </c>
      <c r="F66" s="57"/>
      <c r="G66" s="58">
        <f>E66*F66</f>
        <v>0</v>
      </c>
      <c r="H66" s="61"/>
    </row>
    <row r="67" spans="2:8" s="52" customFormat="1" outlineLevel="3" x14ac:dyDescent="0.25">
      <c r="B67" s="70" t="s">
        <v>163</v>
      </c>
      <c r="C67" s="71" t="s">
        <v>164</v>
      </c>
      <c r="D67" s="72"/>
      <c r="E67" s="73"/>
      <c r="F67" s="74"/>
      <c r="G67" s="75">
        <f>SUBTOTAL(9,G68:G75)</f>
        <v>0</v>
      </c>
      <c r="H67" s="76"/>
    </row>
    <row r="68" spans="2:8" s="60" customFormat="1" ht="25.5" outlineLevel="5" x14ac:dyDescent="0.25">
      <c r="B68" s="53" t="s">
        <v>165</v>
      </c>
      <c r="C68" s="54" t="s">
        <v>166</v>
      </c>
      <c r="D68" s="55" t="s">
        <v>47</v>
      </c>
      <c r="E68" s="56">
        <v>582.37</v>
      </c>
      <c r="F68" s="57"/>
      <c r="G68" s="58">
        <f t="shared" ref="G68:G75" si="2">E68*F68</f>
        <v>0</v>
      </c>
      <c r="H68" s="61"/>
    </row>
    <row r="69" spans="2:8" s="60" customFormat="1" outlineLevel="5" x14ac:dyDescent="0.25">
      <c r="B69" s="63" t="s">
        <v>167</v>
      </c>
      <c r="C69" s="64" t="s">
        <v>168</v>
      </c>
      <c r="D69" s="65" t="s">
        <v>47</v>
      </c>
      <c r="E69" s="66">
        <v>416.57</v>
      </c>
      <c r="F69" s="67"/>
      <c r="G69" s="68">
        <f t="shared" si="2"/>
        <v>0</v>
      </c>
      <c r="H69" s="69"/>
    </row>
    <row r="70" spans="2:8" s="60" customFormat="1" outlineLevel="5" x14ac:dyDescent="0.25">
      <c r="B70" s="63" t="s">
        <v>169</v>
      </c>
      <c r="C70" s="64" t="s">
        <v>170</v>
      </c>
      <c r="D70" s="65" t="s">
        <v>47</v>
      </c>
      <c r="E70" s="66">
        <v>25.7</v>
      </c>
      <c r="F70" s="67"/>
      <c r="G70" s="68">
        <f t="shared" si="2"/>
        <v>0</v>
      </c>
      <c r="H70" s="69"/>
    </row>
    <row r="71" spans="2:8" s="60" customFormat="1" outlineLevel="5" x14ac:dyDescent="0.25">
      <c r="B71" s="63" t="s">
        <v>171</v>
      </c>
      <c r="C71" s="64" t="s">
        <v>172</v>
      </c>
      <c r="D71" s="65" t="s">
        <v>47</v>
      </c>
      <c r="E71" s="66">
        <v>44.1</v>
      </c>
      <c r="F71" s="67"/>
      <c r="G71" s="68">
        <f t="shared" si="2"/>
        <v>0</v>
      </c>
      <c r="H71" s="69"/>
    </row>
    <row r="72" spans="2:8" s="60" customFormat="1" ht="25.5" outlineLevel="5" x14ac:dyDescent="0.25">
      <c r="B72" s="63" t="s">
        <v>173</v>
      </c>
      <c r="C72" s="64" t="s">
        <v>174</v>
      </c>
      <c r="D72" s="65" t="s">
        <v>47</v>
      </c>
      <c r="E72" s="66">
        <v>77.888999999999996</v>
      </c>
      <c r="F72" s="67"/>
      <c r="G72" s="68">
        <f t="shared" si="2"/>
        <v>0</v>
      </c>
      <c r="H72" s="69"/>
    </row>
    <row r="73" spans="2:8" s="60" customFormat="1" outlineLevel="5" x14ac:dyDescent="0.25">
      <c r="B73" s="63" t="s">
        <v>175</v>
      </c>
      <c r="C73" s="64" t="s">
        <v>176</v>
      </c>
      <c r="D73" s="65" t="s">
        <v>47</v>
      </c>
      <c r="E73" s="66">
        <v>19</v>
      </c>
      <c r="F73" s="67"/>
      <c r="G73" s="68">
        <f t="shared" si="2"/>
        <v>0</v>
      </c>
      <c r="H73" s="69"/>
    </row>
    <row r="74" spans="2:8" s="60" customFormat="1" outlineLevel="5" x14ac:dyDescent="0.25">
      <c r="B74" s="63" t="s">
        <v>177</v>
      </c>
      <c r="C74" s="64" t="s">
        <v>178</v>
      </c>
      <c r="D74" s="65" t="s">
        <v>179</v>
      </c>
      <c r="E74" s="66">
        <v>467.37</v>
      </c>
      <c r="F74" s="67"/>
      <c r="G74" s="68">
        <f t="shared" si="2"/>
        <v>0</v>
      </c>
      <c r="H74" s="69"/>
    </row>
    <row r="75" spans="2:8" s="60" customFormat="1" outlineLevel="5" x14ac:dyDescent="0.25">
      <c r="B75" s="63" t="s">
        <v>180</v>
      </c>
      <c r="C75" s="64" t="s">
        <v>181</v>
      </c>
      <c r="D75" s="65" t="s">
        <v>179</v>
      </c>
      <c r="E75" s="66">
        <v>69.38</v>
      </c>
      <c r="F75" s="67"/>
      <c r="G75" s="68">
        <f t="shared" si="2"/>
        <v>0</v>
      </c>
      <c r="H75" s="69"/>
    </row>
    <row r="76" spans="2:8" s="52" customFormat="1" outlineLevel="3" x14ac:dyDescent="0.25">
      <c r="B76" s="70" t="s">
        <v>182</v>
      </c>
      <c r="C76" s="71" t="s">
        <v>183</v>
      </c>
      <c r="D76" s="72"/>
      <c r="E76" s="73"/>
      <c r="F76" s="74"/>
      <c r="G76" s="75">
        <f>SUBTOTAL(9,G77:G84)</f>
        <v>0</v>
      </c>
      <c r="H76" s="76"/>
    </row>
    <row r="77" spans="2:8" s="60" customFormat="1" outlineLevel="5" x14ac:dyDescent="0.25">
      <c r="B77" s="53" t="s">
        <v>184</v>
      </c>
      <c r="C77" s="54" t="s">
        <v>185</v>
      </c>
      <c r="D77" s="55" t="s">
        <v>47</v>
      </c>
      <c r="E77" s="56">
        <v>38.409999999999997</v>
      </c>
      <c r="F77" s="57"/>
      <c r="G77" s="58">
        <f t="shared" ref="G77:G84" si="3">E77*F77</f>
        <v>0</v>
      </c>
      <c r="H77" s="61"/>
    </row>
    <row r="78" spans="2:8" s="60" customFormat="1" outlineLevel="5" x14ac:dyDescent="0.25">
      <c r="B78" s="53" t="s">
        <v>186</v>
      </c>
      <c r="C78" s="54" t="s">
        <v>187</v>
      </c>
      <c r="D78" s="55" t="s">
        <v>179</v>
      </c>
      <c r="E78" s="56">
        <v>89.6</v>
      </c>
      <c r="F78" s="57"/>
      <c r="G78" s="58">
        <f t="shared" si="3"/>
        <v>0</v>
      </c>
      <c r="H78" s="61"/>
    </row>
    <row r="79" spans="2:8" s="60" customFormat="1" ht="25.5" outlineLevel="5" x14ac:dyDescent="0.25">
      <c r="B79" s="63" t="s">
        <v>188</v>
      </c>
      <c r="C79" s="64" t="s">
        <v>189</v>
      </c>
      <c r="D79" s="65" t="s">
        <v>47</v>
      </c>
      <c r="E79" s="66">
        <v>76.680000000000007</v>
      </c>
      <c r="F79" s="67"/>
      <c r="G79" s="68">
        <f t="shared" si="3"/>
        <v>0</v>
      </c>
      <c r="H79" s="69"/>
    </row>
    <row r="80" spans="2:8" s="60" customFormat="1" outlineLevel="5" x14ac:dyDescent="0.25">
      <c r="B80" s="63" t="s">
        <v>190</v>
      </c>
      <c r="C80" s="64" t="s">
        <v>191</v>
      </c>
      <c r="D80" s="65" t="s">
        <v>179</v>
      </c>
      <c r="E80" s="66">
        <v>29.32</v>
      </c>
      <c r="F80" s="67"/>
      <c r="G80" s="68">
        <f t="shared" si="3"/>
        <v>0</v>
      </c>
      <c r="H80" s="69"/>
    </row>
    <row r="81" spans="2:8" s="60" customFormat="1" ht="25.5" outlineLevel="5" x14ac:dyDescent="0.25">
      <c r="B81" s="63" t="s">
        <v>192</v>
      </c>
      <c r="C81" s="64" t="s">
        <v>193</v>
      </c>
      <c r="D81" s="65" t="s">
        <v>47</v>
      </c>
      <c r="E81" s="66">
        <v>94.5</v>
      </c>
      <c r="F81" s="67"/>
      <c r="G81" s="68">
        <f t="shared" si="3"/>
        <v>0</v>
      </c>
      <c r="H81" s="69"/>
    </row>
    <row r="82" spans="2:8" s="60" customFormat="1" ht="25.5" outlineLevel="5" x14ac:dyDescent="0.25">
      <c r="B82" s="63" t="s">
        <v>194</v>
      </c>
      <c r="C82" s="64" t="s">
        <v>195</v>
      </c>
      <c r="D82" s="65" t="s">
        <v>47</v>
      </c>
      <c r="E82" s="66">
        <v>45.18</v>
      </c>
      <c r="F82" s="67"/>
      <c r="G82" s="68">
        <f t="shared" si="3"/>
        <v>0</v>
      </c>
      <c r="H82" s="69"/>
    </row>
    <row r="83" spans="2:8" s="60" customFormat="1" ht="25.5" outlineLevel="5" x14ac:dyDescent="0.25">
      <c r="B83" s="63" t="s">
        <v>196</v>
      </c>
      <c r="C83" s="64" t="s">
        <v>197</v>
      </c>
      <c r="D83" s="65" t="s">
        <v>47</v>
      </c>
      <c r="E83" s="66">
        <v>243</v>
      </c>
      <c r="F83" s="67"/>
      <c r="G83" s="68">
        <f t="shared" si="3"/>
        <v>0</v>
      </c>
      <c r="H83" s="69"/>
    </row>
    <row r="84" spans="2:8" s="60" customFormat="1" outlineLevel="5" x14ac:dyDescent="0.25">
      <c r="B84" s="63" t="s">
        <v>198</v>
      </c>
      <c r="C84" s="64" t="s">
        <v>199</v>
      </c>
      <c r="D84" s="65" t="s">
        <v>179</v>
      </c>
      <c r="E84" s="66">
        <v>18.149999999999999</v>
      </c>
      <c r="F84" s="67"/>
      <c r="G84" s="68">
        <f t="shared" si="3"/>
        <v>0</v>
      </c>
      <c r="H84" s="69"/>
    </row>
    <row r="85" spans="2:8" s="52" customFormat="1" outlineLevel="3" x14ac:dyDescent="0.25">
      <c r="B85" s="70" t="s">
        <v>200</v>
      </c>
      <c r="C85" s="71" t="s">
        <v>201</v>
      </c>
      <c r="D85" s="72"/>
      <c r="E85" s="73"/>
      <c r="F85" s="74"/>
      <c r="G85" s="75">
        <f>SUBTOTAL(9,G86:G88)</f>
        <v>0</v>
      </c>
      <c r="H85" s="76"/>
    </row>
    <row r="86" spans="2:8" s="60" customFormat="1" outlineLevel="5" x14ac:dyDescent="0.25">
      <c r="B86" s="63" t="s">
        <v>202</v>
      </c>
      <c r="C86" s="64" t="s">
        <v>203</v>
      </c>
      <c r="D86" s="65" t="s">
        <v>179</v>
      </c>
      <c r="E86" s="66">
        <v>3318</v>
      </c>
      <c r="F86" s="67"/>
      <c r="G86" s="68">
        <f>E86*F86</f>
        <v>0</v>
      </c>
      <c r="H86" s="69"/>
    </row>
    <row r="87" spans="2:8" s="60" customFormat="1" outlineLevel="5" x14ac:dyDescent="0.25">
      <c r="B87" s="63" t="s">
        <v>204</v>
      </c>
      <c r="C87" s="64" t="s">
        <v>205</v>
      </c>
      <c r="D87" s="65" t="s">
        <v>47</v>
      </c>
      <c r="E87" s="66">
        <v>148</v>
      </c>
      <c r="F87" s="67"/>
      <c r="G87" s="68">
        <f>E87*F87</f>
        <v>0</v>
      </c>
      <c r="H87" s="69"/>
    </row>
    <row r="88" spans="2:8" s="60" customFormat="1" ht="25.5" outlineLevel="5" x14ac:dyDescent="0.25">
      <c r="B88" s="53" t="s">
        <v>119</v>
      </c>
      <c r="C88" s="54" t="s">
        <v>206</v>
      </c>
      <c r="D88" s="55" t="s">
        <v>52</v>
      </c>
      <c r="E88" s="56">
        <v>2.4119999999999995</v>
      </c>
      <c r="F88" s="57"/>
      <c r="G88" s="58">
        <f>E88*F88</f>
        <v>0</v>
      </c>
      <c r="H88" s="61"/>
    </row>
    <row r="89" spans="2:8" s="52" customFormat="1" outlineLevel="2" x14ac:dyDescent="0.25">
      <c r="B89" s="45" t="s">
        <v>207</v>
      </c>
      <c r="C89" s="46" t="s">
        <v>208</v>
      </c>
      <c r="D89" s="47"/>
      <c r="E89" s="48"/>
      <c r="F89" s="49"/>
      <c r="G89" s="50">
        <f>SUBTOTAL(9,G90:G98)</f>
        <v>0</v>
      </c>
      <c r="H89" s="51"/>
    </row>
    <row r="90" spans="2:8" s="60" customFormat="1" outlineLevel="5" x14ac:dyDescent="0.25">
      <c r="B90" s="63" t="s">
        <v>209</v>
      </c>
      <c r="C90" s="64" t="s">
        <v>210</v>
      </c>
      <c r="D90" s="65" t="s">
        <v>47</v>
      </c>
      <c r="E90" s="66">
        <v>81.86</v>
      </c>
      <c r="F90" s="67"/>
      <c r="G90" s="68">
        <f t="shared" ref="G90:G98" si="4">E90*F90</f>
        <v>0</v>
      </c>
      <c r="H90" s="69"/>
    </row>
    <row r="91" spans="2:8" s="60" customFormat="1" outlineLevel="5" x14ac:dyDescent="0.25">
      <c r="B91" s="63" t="s">
        <v>211</v>
      </c>
      <c r="C91" s="64" t="s">
        <v>212</v>
      </c>
      <c r="D91" s="65" t="s">
        <v>47</v>
      </c>
      <c r="E91" s="66">
        <v>4.16</v>
      </c>
      <c r="F91" s="67"/>
      <c r="G91" s="68">
        <f t="shared" si="4"/>
        <v>0</v>
      </c>
      <c r="H91" s="69"/>
    </row>
    <row r="92" spans="2:8" s="60" customFormat="1" ht="25.5" outlineLevel="5" x14ac:dyDescent="0.25">
      <c r="B92" s="63" t="s">
        <v>213</v>
      </c>
      <c r="C92" s="64" t="s">
        <v>214</v>
      </c>
      <c r="D92" s="65" t="s">
        <v>47</v>
      </c>
      <c r="E92" s="66">
        <v>657</v>
      </c>
      <c r="F92" s="67"/>
      <c r="G92" s="68">
        <f t="shared" si="4"/>
        <v>0</v>
      </c>
      <c r="H92" s="69"/>
    </row>
    <row r="93" spans="2:8" s="60" customFormat="1" ht="25.5" outlineLevel="5" x14ac:dyDescent="0.25">
      <c r="B93" s="63" t="s">
        <v>215</v>
      </c>
      <c r="C93" s="64" t="s">
        <v>216</v>
      </c>
      <c r="D93" s="65" t="s">
        <v>47</v>
      </c>
      <c r="E93" s="66">
        <v>60.9</v>
      </c>
      <c r="F93" s="67"/>
      <c r="G93" s="68">
        <f t="shared" si="4"/>
        <v>0</v>
      </c>
      <c r="H93" s="69"/>
    </row>
    <row r="94" spans="2:8" s="60" customFormat="1" outlineLevel="5" x14ac:dyDescent="0.25">
      <c r="B94" s="63" t="s">
        <v>217</v>
      </c>
      <c r="C94" s="64" t="s">
        <v>218</v>
      </c>
      <c r="D94" s="65" t="s">
        <v>47</v>
      </c>
      <c r="E94" s="66">
        <v>41.6</v>
      </c>
      <c r="F94" s="67"/>
      <c r="G94" s="68">
        <f t="shared" si="4"/>
        <v>0</v>
      </c>
      <c r="H94" s="69"/>
    </row>
    <row r="95" spans="2:8" s="60" customFormat="1" outlineLevel="5" x14ac:dyDescent="0.25">
      <c r="B95" s="63" t="s">
        <v>219</v>
      </c>
      <c r="C95" s="64" t="s">
        <v>220</v>
      </c>
      <c r="D95" s="65" t="s">
        <v>221</v>
      </c>
      <c r="E95" s="66">
        <v>6</v>
      </c>
      <c r="F95" s="67"/>
      <c r="G95" s="68">
        <f t="shared" si="4"/>
        <v>0</v>
      </c>
      <c r="H95" s="69"/>
    </row>
    <row r="96" spans="2:8" s="60" customFormat="1" outlineLevel="5" x14ac:dyDescent="0.25">
      <c r="B96" s="63" t="s">
        <v>222</v>
      </c>
      <c r="C96" s="64" t="s">
        <v>223</v>
      </c>
      <c r="D96" s="65" t="s">
        <v>221</v>
      </c>
      <c r="E96" s="66">
        <v>5</v>
      </c>
      <c r="F96" s="67"/>
      <c r="G96" s="68">
        <f t="shared" si="4"/>
        <v>0</v>
      </c>
      <c r="H96" s="69"/>
    </row>
    <row r="97" spans="2:8" s="60" customFormat="1" ht="25.5" outlineLevel="5" x14ac:dyDescent="0.25">
      <c r="B97" s="63" t="s">
        <v>224</v>
      </c>
      <c r="C97" s="64" t="s">
        <v>225</v>
      </c>
      <c r="D97" s="65" t="s">
        <v>47</v>
      </c>
      <c r="E97" s="66">
        <v>321.34999999999997</v>
      </c>
      <c r="F97" s="67"/>
      <c r="G97" s="68">
        <f t="shared" si="4"/>
        <v>0</v>
      </c>
      <c r="H97" s="69"/>
    </row>
    <row r="98" spans="2:8" s="60" customFormat="1" ht="25.5" outlineLevel="5" x14ac:dyDescent="0.25">
      <c r="B98" s="53" t="s">
        <v>226</v>
      </c>
      <c r="C98" s="54" t="s">
        <v>227</v>
      </c>
      <c r="D98" s="55" t="s">
        <v>47</v>
      </c>
      <c r="E98" s="56">
        <v>189.57999999999998</v>
      </c>
      <c r="F98" s="57"/>
      <c r="G98" s="58">
        <f t="shared" si="4"/>
        <v>0</v>
      </c>
      <c r="H98" s="61"/>
    </row>
    <row r="99" spans="2:8" s="52" customFormat="1" outlineLevel="2" x14ac:dyDescent="0.25">
      <c r="B99" s="45" t="s">
        <v>228</v>
      </c>
      <c r="C99" s="46" t="s">
        <v>229</v>
      </c>
      <c r="D99" s="47"/>
      <c r="E99" s="48"/>
      <c r="F99" s="49"/>
      <c r="G99" s="50">
        <f>SUBTOTAL(9,G100:G128)</f>
        <v>0</v>
      </c>
      <c r="H99" s="51"/>
    </row>
    <row r="100" spans="2:8" s="52" customFormat="1" outlineLevel="3" x14ac:dyDescent="0.25">
      <c r="B100" s="70" t="s">
        <v>230</v>
      </c>
      <c r="C100" s="71" t="s">
        <v>231</v>
      </c>
      <c r="D100" s="72"/>
      <c r="E100" s="73"/>
      <c r="F100" s="74"/>
      <c r="G100" s="75">
        <f>SUBTOTAL(9,G101:G101)</f>
        <v>0</v>
      </c>
      <c r="H100" s="76"/>
    </row>
    <row r="101" spans="2:8" s="60" customFormat="1" ht="25.5" outlineLevel="5" x14ac:dyDescent="0.25">
      <c r="B101" s="63" t="s">
        <v>232</v>
      </c>
      <c r="C101" s="64" t="s">
        <v>233</v>
      </c>
      <c r="D101" s="65" t="s">
        <v>47</v>
      </c>
      <c r="E101" s="66">
        <v>222</v>
      </c>
      <c r="F101" s="67"/>
      <c r="G101" s="68">
        <f>E101*F101</f>
        <v>0</v>
      </c>
      <c r="H101" s="69"/>
    </row>
    <row r="102" spans="2:8" s="52" customFormat="1" outlineLevel="3" x14ac:dyDescent="0.25">
      <c r="B102" s="70" t="s">
        <v>234</v>
      </c>
      <c r="C102" s="71" t="s">
        <v>235</v>
      </c>
      <c r="D102" s="72"/>
      <c r="E102" s="73"/>
      <c r="F102" s="74"/>
      <c r="G102" s="75">
        <f>SUBTOTAL(9,G103:G107)</f>
        <v>0</v>
      </c>
      <c r="H102" s="76"/>
    </row>
    <row r="103" spans="2:8" s="60" customFormat="1" outlineLevel="5" x14ac:dyDescent="0.25">
      <c r="B103" s="53" t="s">
        <v>236</v>
      </c>
      <c r="C103" s="54" t="s">
        <v>237</v>
      </c>
      <c r="D103" s="55" t="s">
        <v>47</v>
      </c>
      <c r="E103" s="56">
        <v>122</v>
      </c>
      <c r="F103" s="57"/>
      <c r="G103" s="58">
        <f>E103*F103</f>
        <v>0</v>
      </c>
      <c r="H103" s="61"/>
    </row>
    <row r="104" spans="2:8" s="60" customFormat="1" outlineLevel="5" x14ac:dyDescent="0.25">
      <c r="B104" s="53" t="s">
        <v>238</v>
      </c>
      <c r="C104" s="54" t="s">
        <v>239</v>
      </c>
      <c r="D104" s="55" t="s">
        <v>179</v>
      </c>
      <c r="E104" s="56">
        <v>140.4</v>
      </c>
      <c r="F104" s="57"/>
      <c r="G104" s="58">
        <f>E104*F104</f>
        <v>0</v>
      </c>
      <c r="H104" s="61"/>
    </row>
    <row r="105" spans="2:8" s="60" customFormat="1" ht="25.5" outlineLevel="5" x14ac:dyDescent="0.25">
      <c r="B105" s="63" t="s">
        <v>240</v>
      </c>
      <c r="C105" s="64" t="s">
        <v>241</v>
      </c>
      <c r="D105" s="65" t="s">
        <v>47</v>
      </c>
      <c r="E105" s="66">
        <v>122</v>
      </c>
      <c r="F105" s="67"/>
      <c r="G105" s="68">
        <f>E105*F105</f>
        <v>0</v>
      </c>
      <c r="H105" s="69"/>
    </row>
    <row r="106" spans="2:8" s="60" customFormat="1" ht="25.5" outlineLevel="5" x14ac:dyDescent="0.25">
      <c r="B106" s="63" t="s">
        <v>242</v>
      </c>
      <c r="C106" s="64" t="s">
        <v>243</v>
      </c>
      <c r="D106" s="65" t="s">
        <v>47</v>
      </c>
      <c r="E106" s="66">
        <v>116.61</v>
      </c>
      <c r="F106" s="67"/>
      <c r="G106" s="68">
        <f>E106*F106</f>
        <v>0</v>
      </c>
      <c r="H106" s="69"/>
    </row>
    <row r="107" spans="2:8" s="60" customFormat="1" ht="25.5" outlineLevel="5" x14ac:dyDescent="0.25">
      <c r="B107" s="63" t="s">
        <v>244</v>
      </c>
      <c r="C107" s="64" t="s">
        <v>245</v>
      </c>
      <c r="D107" s="65" t="s">
        <v>47</v>
      </c>
      <c r="E107" s="66">
        <v>122.5</v>
      </c>
      <c r="F107" s="67"/>
      <c r="G107" s="68">
        <f>E107*F107</f>
        <v>0</v>
      </c>
      <c r="H107" s="69"/>
    </row>
    <row r="108" spans="2:8" s="52" customFormat="1" outlineLevel="3" x14ac:dyDescent="0.25">
      <c r="B108" s="70" t="s">
        <v>246</v>
      </c>
      <c r="C108" s="71" t="s">
        <v>247</v>
      </c>
      <c r="D108" s="72"/>
      <c r="E108" s="73"/>
      <c r="F108" s="74"/>
      <c r="G108" s="75">
        <f>SUBTOTAL(9,G109:G110)</f>
        <v>0</v>
      </c>
      <c r="H108" s="76"/>
    </row>
    <row r="109" spans="2:8" s="60" customFormat="1" ht="25.5" outlineLevel="5" x14ac:dyDescent="0.25">
      <c r="B109" s="63" t="s">
        <v>248</v>
      </c>
      <c r="C109" s="64" t="s">
        <v>249</v>
      </c>
      <c r="D109" s="65" t="s">
        <v>47</v>
      </c>
      <c r="E109" s="66">
        <v>18.36</v>
      </c>
      <c r="F109" s="67"/>
      <c r="G109" s="68">
        <f>E109*F109</f>
        <v>0</v>
      </c>
      <c r="H109" s="69"/>
    </row>
    <row r="110" spans="2:8" s="60" customFormat="1" ht="38.25" outlineLevel="5" x14ac:dyDescent="0.25">
      <c r="B110" s="63" t="s">
        <v>250</v>
      </c>
      <c r="C110" s="64" t="s">
        <v>251</v>
      </c>
      <c r="D110" s="65" t="s">
        <v>47</v>
      </c>
      <c r="E110" s="66">
        <v>37.92</v>
      </c>
      <c r="F110" s="67"/>
      <c r="G110" s="68">
        <f>E110*F110</f>
        <v>0</v>
      </c>
      <c r="H110" s="69"/>
    </row>
    <row r="111" spans="2:8" s="52" customFormat="1" outlineLevel="3" x14ac:dyDescent="0.25">
      <c r="B111" s="70" t="s">
        <v>252</v>
      </c>
      <c r="C111" s="71" t="s">
        <v>253</v>
      </c>
      <c r="D111" s="72"/>
      <c r="E111" s="73"/>
      <c r="F111" s="74"/>
      <c r="G111" s="75">
        <f>SUBTOTAL(9,G112:G114)</f>
        <v>0</v>
      </c>
      <c r="H111" s="76"/>
    </row>
    <row r="112" spans="2:8" s="60" customFormat="1" ht="25.5" outlineLevel="5" x14ac:dyDescent="0.25">
      <c r="B112" s="63" t="s">
        <v>254</v>
      </c>
      <c r="C112" s="64" t="s">
        <v>255</v>
      </c>
      <c r="D112" s="65" t="s">
        <v>47</v>
      </c>
      <c r="E112" s="66">
        <v>13.74</v>
      </c>
      <c r="F112" s="67"/>
      <c r="G112" s="68">
        <f>E112*F112</f>
        <v>0</v>
      </c>
      <c r="H112" s="69"/>
    </row>
    <row r="113" spans="2:8" s="60" customFormat="1" ht="25.5" outlineLevel="5" x14ac:dyDescent="0.25">
      <c r="B113" s="63" t="s">
        <v>256</v>
      </c>
      <c r="C113" s="64" t="s">
        <v>257</v>
      </c>
      <c r="D113" s="65" t="s">
        <v>47</v>
      </c>
      <c r="E113" s="66">
        <v>14</v>
      </c>
      <c r="F113" s="67"/>
      <c r="G113" s="68">
        <f>E113*F113</f>
        <v>0</v>
      </c>
      <c r="H113" s="69"/>
    </row>
    <row r="114" spans="2:8" s="60" customFormat="1" ht="38.25" outlineLevel="5" x14ac:dyDescent="0.25">
      <c r="B114" s="63" t="s">
        <v>258</v>
      </c>
      <c r="C114" s="64" t="s">
        <v>259</v>
      </c>
      <c r="D114" s="65" t="s">
        <v>47</v>
      </c>
      <c r="E114" s="66">
        <v>61.77</v>
      </c>
      <c r="F114" s="67"/>
      <c r="G114" s="68">
        <f>E114*F114</f>
        <v>0</v>
      </c>
      <c r="H114" s="69"/>
    </row>
    <row r="115" spans="2:8" s="52" customFormat="1" outlineLevel="3" x14ac:dyDescent="0.25">
      <c r="B115" s="70" t="s">
        <v>260</v>
      </c>
      <c r="C115" s="71" t="s">
        <v>261</v>
      </c>
      <c r="D115" s="72"/>
      <c r="E115" s="73"/>
      <c r="F115" s="74"/>
      <c r="G115" s="75">
        <f>SUBTOTAL(9,G116:G119)</f>
        <v>0</v>
      </c>
      <c r="H115" s="76"/>
    </row>
    <row r="116" spans="2:8" s="60" customFormat="1" outlineLevel="5" x14ac:dyDescent="0.25">
      <c r="B116" s="53" t="s">
        <v>262</v>
      </c>
      <c r="C116" s="54" t="s">
        <v>237</v>
      </c>
      <c r="D116" s="55" t="s">
        <v>47</v>
      </c>
      <c r="E116" s="56">
        <v>31.85</v>
      </c>
      <c r="F116" s="57"/>
      <c r="G116" s="58">
        <f>E116*F116</f>
        <v>0</v>
      </c>
      <c r="H116" s="61"/>
    </row>
    <row r="117" spans="2:8" s="60" customFormat="1" ht="25.5" outlineLevel="5" x14ac:dyDescent="0.25">
      <c r="B117" s="63" t="s">
        <v>263</v>
      </c>
      <c r="C117" s="64" t="s">
        <v>264</v>
      </c>
      <c r="D117" s="65" t="s">
        <v>47</v>
      </c>
      <c r="E117" s="66">
        <v>31.85</v>
      </c>
      <c r="F117" s="67"/>
      <c r="G117" s="68">
        <f>E117*F117</f>
        <v>0</v>
      </c>
      <c r="H117" s="69"/>
    </row>
    <row r="118" spans="2:8" s="60" customFormat="1" ht="25.5" outlineLevel="5" x14ac:dyDescent="0.25">
      <c r="B118" s="63" t="s">
        <v>265</v>
      </c>
      <c r="C118" s="64" t="s">
        <v>266</v>
      </c>
      <c r="D118" s="65" t="s">
        <v>47</v>
      </c>
      <c r="E118" s="66">
        <v>1086</v>
      </c>
      <c r="F118" s="67"/>
      <c r="G118" s="68">
        <f>E118*F118</f>
        <v>0</v>
      </c>
      <c r="H118" s="69"/>
    </row>
    <row r="119" spans="2:8" s="60" customFormat="1" ht="25.5" outlineLevel="5" x14ac:dyDescent="0.25">
      <c r="B119" s="63" t="s">
        <v>267</v>
      </c>
      <c r="C119" s="64" t="s">
        <v>268</v>
      </c>
      <c r="D119" s="65" t="s">
        <v>47</v>
      </c>
      <c r="E119" s="66">
        <v>19.350000000000001</v>
      </c>
      <c r="F119" s="67"/>
      <c r="G119" s="68">
        <f>E119*F119</f>
        <v>0</v>
      </c>
      <c r="H119" s="69"/>
    </row>
    <row r="120" spans="2:8" s="52" customFormat="1" outlineLevel="3" x14ac:dyDescent="0.25">
      <c r="B120" s="70" t="s">
        <v>269</v>
      </c>
      <c r="C120" s="71" t="s">
        <v>270</v>
      </c>
      <c r="D120" s="72"/>
      <c r="E120" s="73"/>
      <c r="F120" s="74"/>
      <c r="G120" s="75">
        <f>SUBTOTAL(9,G121:G125)</f>
        <v>0</v>
      </c>
      <c r="H120" s="76"/>
    </row>
    <row r="121" spans="2:8" s="60" customFormat="1" ht="38.25" outlineLevel="5" x14ac:dyDescent="0.25">
      <c r="B121" s="63" t="s">
        <v>271</v>
      </c>
      <c r="C121" s="64" t="s">
        <v>272</v>
      </c>
      <c r="D121" s="65" t="s">
        <v>47</v>
      </c>
      <c r="E121" s="66">
        <v>833.3</v>
      </c>
      <c r="F121" s="67"/>
      <c r="G121" s="68">
        <f>E121*F121</f>
        <v>0</v>
      </c>
      <c r="H121" s="69"/>
    </row>
    <row r="122" spans="2:8" s="60" customFormat="1" ht="25.5" outlineLevel="5" x14ac:dyDescent="0.25">
      <c r="B122" s="63" t="s">
        <v>273</v>
      </c>
      <c r="C122" s="64" t="s">
        <v>274</v>
      </c>
      <c r="D122" s="65" t="s">
        <v>47</v>
      </c>
      <c r="E122" s="66">
        <v>1086</v>
      </c>
      <c r="F122" s="67"/>
      <c r="G122" s="68">
        <f>E122*F122</f>
        <v>0</v>
      </c>
      <c r="H122" s="69"/>
    </row>
    <row r="123" spans="2:8" s="60" customFormat="1" ht="38.25" outlineLevel="5" x14ac:dyDescent="0.25">
      <c r="B123" s="63" t="s">
        <v>275</v>
      </c>
      <c r="C123" s="64" t="s">
        <v>276</v>
      </c>
      <c r="D123" s="65" t="s">
        <v>47</v>
      </c>
      <c r="E123" s="66">
        <v>190</v>
      </c>
      <c r="F123" s="67"/>
      <c r="G123" s="68">
        <f>E123*F123</f>
        <v>0</v>
      </c>
      <c r="H123" s="69"/>
    </row>
    <row r="124" spans="2:8" s="60" customFormat="1" ht="38.25" outlineLevel="5" x14ac:dyDescent="0.25">
      <c r="B124" s="63" t="s">
        <v>277</v>
      </c>
      <c r="C124" s="64" t="s">
        <v>278</v>
      </c>
      <c r="D124" s="65" t="s">
        <v>47</v>
      </c>
      <c r="E124" s="66">
        <v>98.7</v>
      </c>
      <c r="F124" s="67"/>
      <c r="G124" s="68">
        <f>E124*F124</f>
        <v>0</v>
      </c>
      <c r="H124" s="69"/>
    </row>
    <row r="125" spans="2:8" s="60" customFormat="1" ht="38.25" outlineLevel="5" x14ac:dyDescent="0.25">
      <c r="B125" s="63" t="s">
        <v>279</v>
      </c>
      <c r="C125" s="64" t="s">
        <v>278</v>
      </c>
      <c r="D125" s="65" t="s">
        <v>47</v>
      </c>
      <c r="E125" s="66">
        <v>30</v>
      </c>
      <c r="F125" s="67"/>
      <c r="G125" s="68">
        <f>E125*F125</f>
        <v>0</v>
      </c>
      <c r="H125" s="69"/>
    </row>
    <row r="126" spans="2:8" s="52" customFormat="1" outlineLevel="3" x14ac:dyDescent="0.25">
      <c r="B126" s="70" t="s">
        <v>280</v>
      </c>
      <c r="C126" s="71" t="s">
        <v>281</v>
      </c>
      <c r="D126" s="72"/>
      <c r="E126" s="73"/>
      <c r="F126" s="74"/>
      <c r="G126" s="75">
        <f>SUBTOTAL(9,G127:G128)</f>
        <v>0</v>
      </c>
      <c r="H126" s="76"/>
    </row>
    <row r="127" spans="2:8" s="60" customFormat="1" ht="25.5" outlineLevel="5" x14ac:dyDescent="0.25">
      <c r="B127" s="63" t="s">
        <v>282</v>
      </c>
      <c r="C127" s="64" t="s">
        <v>283</v>
      </c>
      <c r="D127" s="65" t="s">
        <v>47</v>
      </c>
      <c r="E127" s="66">
        <v>6.21</v>
      </c>
      <c r="F127" s="67"/>
      <c r="G127" s="68">
        <f>E127*F127</f>
        <v>0</v>
      </c>
      <c r="H127" s="69"/>
    </row>
    <row r="128" spans="2:8" s="60" customFormat="1" ht="25.5" outlineLevel="5" x14ac:dyDescent="0.25">
      <c r="B128" s="63" t="s">
        <v>284</v>
      </c>
      <c r="C128" s="64" t="s">
        <v>285</v>
      </c>
      <c r="D128" s="65" t="s">
        <v>47</v>
      </c>
      <c r="E128" s="66">
        <v>41.55</v>
      </c>
      <c r="F128" s="67"/>
      <c r="G128" s="68">
        <f>E128*F128</f>
        <v>0</v>
      </c>
      <c r="H128" s="69"/>
    </row>
    <row r="129" spans="2:8" s="52" customFormat="1" outlineLevel="2" x14ac:dyDescent="0.25">
      <c r="B129" s="45" t="s">
        <v>286</v>
      </c>
      <c r="C129" s="46" t="s">
        <v>287</v>
      </c>
      <c r="D129" s="47"/>
      <c r="E129" s="48"/>
      <c r="F129" s="49"/>
      <c r="G129" s="50">
        <f>SUBTOTAL(9,G130:G167)</f>
        <v>0</v>
      </c>
      <c r="H129" s="51"/>
    </row>
    <row r="130" spans="2:8" s="52" customFormat="1" outlineLevel="3" x14ac:dyDescent="0.25">
      <c r="B130" s="70" t="s">
        <v>288</v>
      </c>
      <c r="C130" s="71" t="s">
        <v>289</v>
      </c>
      <c r="D130" s="72"/>
      <c r="E130" s="73"/>
      <c r="F130" s="74"/>
      <c r="G130" s="75">
        <f>SUBTOTAL(9,G131:G133)</f>
        <v>0</v>
      </c>
      <c r="H130" s="76"/>
    </row>
    <row r="131" spans="2:8" s="60" customFormat="1" ht="25.5" outlineLevel="5" x14ac:dyDescent="0.25">
      <c r="B131" s="63" t="s">
        <v>290</v>
      </c>
      <c r="C131" s="64" t="s">
        <v>291</v>
      </c>
      <c r="D131" s="65" t="s">
        <v>47</v>
      </c>
      <c r="E131" s="66">
        <v>39.31</v>
      </c>
      <c r="F131" s="67"/>
      <c r="G131" s="68">
        <f>E131*F131</f>
        <v>0</v>
      </c>
      <c r="H131" s="69"/>
    </row>
    <row r="132" spans="2:8" s="60" customFormat="1" ht="25.5" outlineLevel="5" x14ac:dyDescent="0.25">
      <c r="B132" s="63" t="s">
        <v>292</v>
      </c>
      <c r="C132" s="64" t="s">
        <v>293</v>
      </c>
      <c r="D132" s="65" t="s">
        <v>47</v>
      </c>
      <c r="E132" s="66">
        <v>39.159999999999997</v>
      </c>
      <c r="F132" s="67"/>
      <c r="G132" s="68">
        <f>E132*F132</f>
        <v>0</v>
      </c>
      <c r="H132" s="69"/>
    </row>
    <row r="133" spans="2:8" s="60" customFormat="1" ht="25.5" outlineLevel="5" x14ac:dyDescent="0.25">
      <c r="B133" s="63" t="s">
        <v>294</v>
      </c>
      <c r="C133" s="64" t="s">
        <v>295</v>
      </c>
      <c r="D133" s="65" t="s">
        <v>47</v>
      </c>
      <c r="E133" s="66">
        <v>19.71</v>
      </c>
      <c r="F133" s="67"/>
      <c r="G133" s="68">
        <f>E133*F133</f>
        <v>0</v>
      </c>
      <c r="H133" s="69"/>
    </row>
    <row r="134" spans="2:8" s="52" customFormat="1" outlineLevel="3" x14ac:dyDescent="0.25">
      <c r="B134" s="70" t="s">
        <v>296</v>
      </c>
      <c r="C134" s="71" t="s">
        <v>297</v>
      </c>
      <c r="D134" s="72"/>
      <c r="E134" s="73"/>
      <c r="F134" s="74"/>
      <c r="G134" s="75">
        <f>SUBTOTAL(9,G135:G162)</f>
        <v>0</v>
      </c>
      <c r="H134" s="76"/>
    </row>
    <row r="135" spans="2:8" s="60" customFormat="1" ht="25.5" outlineLevel="5" x14ac:dyDescent="0.25">
      <c r="B135" s="53" t="s">
        <v>298</v>
      </c>
      <c r="C135" s="54" t="s">
        <v>299</v>
      </c>
      <c r="D135" s="55" t="s">
        <v>221</v>
      </c>
      <c r="E135" s="56">
        <v>2</v>
      </c>
      <c r="F135" s="57"/>
      <c r="G135" s="58">
        <f t="shared" ref="G135:G162" si="5">E135*F135</f>
        <v>0</v>
      </c>
      <c r="H135" s="61"/>
    </row>
    <row r="136" spans="2:8" s="60" customFormat="1" ht="25.5" outlineLevel="5" x14ac:dyDescent="0.25">
      <c r="B136" s="53" t="s">
        <v>300</v>
      </c>
      <c r="C136" s="54" t="s">
        <v>301</v>
      </c>
      <c r="D136" s="55" t="s">
        <v>221</v>
      </c>
      <c r="E136" s="56">
        <v>2</v>
      </c>
      <c r="F136" s="57"/>
      <c r="G136" s="58">
        <f t="shared" si="5"/>
        <v>0</v>
      </c>
      <c r="H136" s="61"/>
    </row>
    <row r="137" spans="2:8" s="60" customFormat="1" ht="25.5" outlineLevel="5" x14ac:dyDescent="0.25">
      <c r="B137" s="53" t="s">
        <v>302</v>
      </c>
      <c r="C137" s="54" t="s">
        <v>303</v>
      </c>
      <c r="D137" s="55" t="s">
        <v>221</v>
      </c>
      <c r="E137" s="56">
        <v>1</v>
      </c>
      <c r="F137" s="57"/>
      <c r="G137" s="58">
        <f t="shared" si="5"/>
        <v>0</v>
      </c>
      <c r="H137" s="61"/>
    </row>
    <row r="138" spans="2:8" s="60" customFormat="1" ht="25.5" outlineLevel="5" x14ac:dyDescent="0.25">
      <c r="B138" s="53" t="s">
        <v>304</v>
      </c>
      <c r="C138" s="54" t="s">
        <v>305</v>
      </c>
      <c r="D138" s="55" t="s">
        <v>221</v>
      </c>
      <c r="E138" s="56">
        <v>3</v>
      </c>
      <c r="F138" s="57"/>
      <c r="G138" s="58">
        <f t="shared" si="5"/>
        <v>0</v>
      </c>
      <c r="H138" s="61"/>
    </row>
    <row r="139" spans="2:8" s="60" customFormat="1" ht="25.5" outlineLevel="5" x14ac:dyDescent="0.25">
      <c r="B139" s="53" t="s">
        <v>306</v>
      </c>
      <c r="C139" s="54" t="s">
        <v>307</v>
      </c>
      <c r="D139" s="55" t="s">
        <v>221</v>
      </c>
      <c r="E139" s="56">
        <v>1</v>
      </c>
      <c r="F139" s="57"/>
      <c r="G139" s="58">
        <f t="shared" si="5"/>
        <v>0</v>
      </c>
      <c r="H139" s="61"/>
    </row>
    <row r="140" spans="2:8" s="60" customFormat="1" ht="25.5" outlineLevel="5" x14ac:dyDescent="0.25">
      <c r="B140" s="53" t="s">
        <v>308</v>
      </c>
      <c r="C140" s="54" t="s">
        <v>305</v>
      </c>
      <c r="D140" s="55" t="s">
        <v>221</v>
      </c>
      <c r="E140" s="56">
        <v>1</v>
      </c>
      <c r="F140" s="57"/>
      <c r="G140" s="58">
        <f t="shared" si="5"/>
        <v>0</v>
      </c>
      <c r="H140" s="61"/>
    </row>
    <row r="141" spans="2:8" s="60" customFormat="1" ht="25.5" outlineLevel="5" x14ac:dyDescent="0.25">
      <c r="B141" s="53" t="s">
        <v>309</v>
      </c>
      <c r="C141" s="54" t="s">
        <v>310</v>
      </c>
      <c r="D141" s="55" t="s">
        <v>221</v>
      </c>
      <c r="E141" s="56">
        <v>1</v>
      </c>
      <c r="F141" s="57"/>
      <c r="G141" s="58">
        <f t="shared" si="5"/>
        <v>0</v>
      </c>
      <c r="H141" s="61"/>
    </row>
    <row r="142" spans="2:8" s="60" customFormat="1" ht="25.5" outlineLevel="5" x14ac:dyDescent="0.25">
      <c r="B142" s="53" t="s">
        <v>311</v>
      </c>
      <c r="C142" s="54" t="s">
        <v>310</v>
      </c>
      <c r="D142" s="55" t="s">
        <v>221</v>
      </c>
      <c r="E142" s="56">
        <v>1</v>
      </c>
      <c r="F142" s="57"/>
      <c r="G142" s="58">
        <f t="shared" si="5"/>
        <v>0</v>
      </c>
      <c r="H142" s="61"/>
    </row>
    <row r="143" spans="2:8" s="60" customFormat="1" ht="25.5" outlineLevel="5" x14ac:dyDescent="0.25">
      <c r="B143" s="53" t="s">
        <v>312</v>
      </c>
      <c r="C143" s="54" t="s">
        <v>313</v>
      </c>
      <c r="D143" s="55" t="s">
        <v>221</v>
      </c>
      <c r="E143" s="56">
        <v>1</v>
      </c>
      <c r="F143" s="57"/>
      <c r="G143" s="58">
        <f t="shared" si="5"/>
        <v>0</v>
      </c>
      <c r="H143" s="61"/>
    </row>
    <row r="144" spans="2:8" s="60" customFormat="1" ht="25.5" outlineLevel="5" x14ac:dyDescent="0.25">
      <c r="B144" s="53" t="s">
        <v>314</v>
      </c>
      <c r="C144" s="54" t="s">
        <v>315</v>
      </c>
      <c r="D144" s="55" t="s">
        <v>221</v>
      </c>
      <c r="E144" s="56">
        <v>1</v>
      </c>
      <c r="F144" s="57"/>
      <c r="G144" s="58">
        <f t="shared" si="5"/>
        <v>0</v>
      </c>
      <c r="H144" s="61"/>
    </row>
    <row r="145" spans="2:8" s="60" customFormat="1" ht="25.5" outlineLevel="5" x14ac:dyDescent="0.25">
      <c r="B145" s="53" t="s">
        <v>316</v>
      </c>
      <c r="C145" s="54" t="s">
        <v>317</v>
      </c>
      <c r="D145" s="55" t="s">
        <v>221</v>
      </c>
      <c r="E145" s="56">
        <v>1</v>
      </c>
      <c r="F145" s="57"/>
      <c r="G145" s="58">
        <f t="shared" si="5"/>
        <v>0</v>
      </c>
      <c r="H145" s="61"/>
    </row>
    <row r="146" spans="2:8" s="60" customFormat="1" ht="25.5" outlineLevel="5" x14ac:dyDescent="0.25">
      <c r="B146" s="53" t="s">
        <v>318</v>
      </c>
      <c r="C146" s="54" t="s">
        <v>319</v>
      </c>
      <c r="D146" s="55" t="s">
        <v>221</v>
      </c>
      <c r="E146" s="56">
        <v>1</v>
      </c>
      <c r="F146" s="57"/>
      <c r="G146" s="58">
        <f t="shared" si="5"/>
        <v>0</v>
      </c>
      <c r="H146" s="61"/>
    </row>
    <row r="147" spans="2:8" s="60" customFormat="1" ht="25.5" outlineLevel="5" x14ac:dyDescent="0.25">
      <c r="B147" s="53" t="s">
        <v>320</v>
      </c>
      <c r="C147" s="54" t="s">
        <v>321</v>
      </c>
      <c r="D147" s="55" t="s">
        <v>221</v>
      </c>
      <c r="E147" s="56">
        <v>2</v>
      </c>
      <c r="F147" s="57"/>
      <c r="G147" s="58">
        <f t="shared" si="5"/>
        <v>0</v>
      </c>
      <c r="H147" s="61"/>
    </row>
    <row r="148" spans="2:8" s="60" customFormat="1" ht="25.5" outlineLevel="5" x14ac:dyDescent="0.25">
      <c r="B148" s="53" t="s">
        <v>322</v>
      </c>
      <c r="C148" s="54" t="s">
        <v>323</v>
      </c>
      <c r="D148" s="55" t="s">
        <v>221</v>
      </c>
      <c r="E148" s="56">
        <v>1</v>
      </c>
      <c r="F148" s="57"/>
      <c r="G148" s="58">
        <f t="shared" si="5"/>
        <v>0</v>
      </c>
      <c r="H148" s="61"/>
    </row>
    <row r="149" spans="2:8" s="60" customFormat="1" ht="25.5" outlineLevel="5" x14ac:dyDescent="0.25">
      <c r="B149" s="53" t="s">
        <v>324</v>
      </c>
      <c r="C149" s="54" t="s">
        <v>325</v>
      </c>
      <c r="D149" s="55" t="s">
        <v>221</v>
      </c>
      <c r="E149" s="56">
        <v>1</v>
      </c>
      <c r="F149" s="57"/>
      <c r="G149" s="58">
        <f t="shared" si="5"/>
        <v>0</v>
      </c>
      <c r="H149" s="61"/>
    </row>
    <row r="150" spans="2:8" s="60" customFormat="1" ht="25.5" outlineLevel="5" x14ac:dyDescent="0.25">
      <c r="B150" s="53" t="s">
        <v>326</v>
      </c>
      <c r="C150" s="54" t="s">
        <v>327</v>
      </c>
      <c r="D150" s="55" t="s">
        <v>221</v>
      </c>
      <c r="E150" s="56">
        <v>1</v>
      </c>
      <c r="F150" s="57"/>
      <c r="G150" s="58">
        <f t="shared" si="5"/>
        <v>0</v>
      </c>
      <c r="H150" s="61"/>
    </row>
    <row r="151" spans="2:8" s="60" customFormat="1" ht="25.5" outlineLevel="5" x14ac:dyDescent="0.25">
      <c r="B151" s="53" t="s">
        <v>328</v>
      </c>
      <c r="C151" s="54" t="s">
        <v>329</v>
      </c>
      <c r="D151" s="55" t="s">
        <v>221</v>
      </c>
      <c r="E151" s="56">
        <v>1</v>
      </c>
      <c r="F151" s="57"/>
      <c r="G151" s="58">
        <f t="shared" si="5"/>
        <v>0</v>
      </c>
      <c r="H151" s="61"/>
    </row>
    <row r="152" spans="2:8" s="60" customFormat="1" ht="25.5" outlineLevel="5" x14ac:dyDescent="0.25">
      <c r="B152" s="53" t="s">
        <v>330</v>
      </c>
      <c r="C152" s="54" t="s">
        <v>305</v>
      </c>
      <c r="D152" s="55" t="s">
        <v>221</v>
      </c>
      <c r="E152" s="56">
        <v>1</v>
      </c>
      <c r="F152" s="57"/>
      <c r="G152" s="58">
        <f t="shared" si="5"/>
        <v>0</v>
      </c>
      <c r="H152" s="61"/>
    </row>
    <row r="153" spans="2:8" s="60" customFormat="1" ht="25.5" outlineLevel="5" x14ac:dyDescent="0.25">
      <c r="B153" s="53" t="s">
        <v>331</v>
      </c>
      <c r="C153" s="54" t="s">
        <v>332</v>
      </c>
      <c r="D153" s="55" t="s">
        <v>221</v>
      </c>
      <c r="E153" s="56">
        <v>1</v>
      </c>
      <c r="F153" s="57"/>
      <c r="G153" s="58">
        <f t="shared" si="5"/>
        <v>0</v>
      </c>
      <c r="H153" s="61"/>
    </row>
    <row r="154" spans="2:8" s="60" customFormat="1" ht="25.5" outlineLevel="5" x14ac:dyDescent="0.25">
      <c r="B154" s="53" t="s">
        <v>333</v>
      </c>
      <c r="C154" s="54" t="s">
        <v>305</v>
      </c>
      <c r="D154" s="55" t="s">
        <v>221</v>
      </c>
      <c r="E154" s="56">
        <v>1</v>
      </c>
      <c r="F154" s="57"/>
      <c r="G154" s="58">
        <f t="shared" si="5"/>
        <v>0</v>
      </c>
      <c r="H154" s="61"/>
    </row>
    <row r="155" spans="2:8" s="60" customFormat="1" ht="25.5" outlineLevel="5" x14ac:dyDescent="0.25">
      <c r="B155" s="53" t="s">
        <v>334</v>
      </c>
      <c r="C155" s="54" t="s">
        <v>310</v>
      </c>
      <c r="D155" s="55" t="s">
        <v>221</v>
      </c>
      <c r="E155" s="56">
        <v>2</v>
      </c>
      <c r="F155" s="57"/>
      <c r="G155" s="58">
        <f t="shared" si="5"/>
        <v>0</v>
      </c>
      <c r="H155" s="61"/>
    </row>
    <row r="156" spans="2:8" s="60" customFormat="1" ht="25.5" outlineLevel="5" x14ac:dyDescent="0.25">
      <c r="B156" s="53" t="s">
        <v>335</v>
      </c>
      <c r="C156" s="54" t="s">
        <v>336</v>
      </c>
      <c r="D156" s="55" t="s">
        <v>221</v>
      </c>
      <c r="E156" s="56">
        <v>1</v>
      </c>
      <c r="F156" s="57"/>
      <c r="G156" s="58">
        <f t="shared" si="5"/>
        <v>0</v>
      </c>
      <c r="H156" s="61"/>
    </row>
    <row r="157" spans="2:8" s="60" customFormat="1" ht="25.5" outlineLevel="5" x14ac:dyDescent="0.25">
      <c r="B157" s="53" t="s">
        <v>337</v>
      </c>
      <c r="C157" s="54" t="s">
        <v>338</v>
      </c>
      <c r="D157" s="55" t="s">
        <v>221</v>
      </c>
      <c r="E157" s="56">
        <v>1</v>
      </c>
      <c r="F157" s="57"/>
      <c r="G157" s="58">
        <f t="shared" si="5"/>
        <v>0</v>
      </c>
      <c r="H157" s="61"/>
    </row>
    <row r="158" spans="2:8" s="60" customFormat="1" ht="25.5" outlineLevel="5" x14ac:dyDescent="0.25">
      <c r="B158" s="53" t="s">
        <v>339</v>
      </c>
      <c r="C158" s="54" t="s">
        <v>340</v>
      </c>
      <c r="D158" s="55" t="s">
        <v>221</v>
      </c>
      <c r="E158" s="56">
        <v>1</v>
      </c>
      <c r="F158" s="57"/>
      <c r="G158" s="58">
        <f t="shared" si="5"/>
        <v>0</v>
      </c>
      <c r="H158" s="61"/>
    </row>
    <row r="159" spans="2:8" s="60" customFormat="1" ht="25.5" outlineLevel="5" x14ac:dyDescent="0.25">
      <c r="B159" s="53" t="s">
        <v>341</v>
      </c>
      <c r="C159" s="54" t="s">
        <v>340</v>
      </c>
      <c r="D159" s="55" t="s">
        <v>221</v>
      </c>
      <c r="E159" s="56">
        <v>1</v>
      </c>
      <c r="F159" s="57"/>
      <c r="G159" s="58">
        <f t="shared" si="5"/>
        <v>0</v>
      </c>
      <c r="H159" s="61"/>
    </row>
    <row r="160" spans="2:8" s="60" customFormat="1" ht="25.5" outlineLevel="5" x14ac:dyDescent="0.25">
      <c r="B160" s="53" t="s">
        <v>342</v>
      </c>
      <c r="C160" s="54" t="s">
        <v>343</v>
      </c>
      <c r="D160" s="55" t="s">
        <v>221</v>
      </c>
      <c r="E160" s="56">
        <v>1</v>
      </c>
      <c r="F160" s="57"/>
      <c r="G160" s="58">
        <f t="shared" si="5"/>
        <v>0</v>
      </c>
      <c r="H160" s="61"/>
    </row>
    <row r="161" spans="2:8" s="60" customFormat="1" ht="25.5" outlineLevel="5" x14ac:dyDescent="0.25">
      <c r="B161" s="53" t="s">
        <v>344</v>
      </c>
      <c r="C161" s="54" t="s">
        <v>345</v>
      </c>
      <c r="D161" s="55" t="s">
        <v>221</v>
      </c>
      <c r="E161" s="56">
        <v>4</v>
      </c>
      <c r="F161" s="57"/>
      <c r="G161" s="58">
        <f t="shared" si="5"/>
        <v>0</v>
      </c>
      <c r="H161" s="61"/>
    </row>
    <row r="162" spans="2:8" s="60" customFormat="1" ht="25.5" outlineLevel="5" x14ac:dyDescent="0.25">
      <c r="B162" s="53" t="s">
        <v>346</v>
      </c>
      <c r="C162" s="54" t="s">
        <v>347</v>
      </c>
      <c r="D162" s="55" t="s">
        <v>221</v>
      </c>
      <c r="E162" s="56">
        <v>4</v>
      </c>
      <c r="F162" s="57"/>
      <c r="G162" s="58">
        <f t="shared" si="5"/>
        <v>0</v>
      </c>
      <c r="H162" s="61"/>
    </row>
    <row r="163" spans="2:8" s="52" customFormat="1" outlineLevel="3" x14ac:dyDescent="0.25">
      <c r="B163" s="70" t="s">
        <v>348</v>
      </c>
      <c r="C163" s="71" t="s">
        <v>349</v>
      </c>
      <c r="D163" s="72"/>
      <c r="E163" s="73"/>
      <c r="F163" s="74"/>
      <c r="G163" s="75">
        <f>SUBTOTAL(9,G164:G167)</f>
        <v>0</v>
      </c>
      <c r="H163" s="76"/>
    </row>
    <row r="164" spans="2:8" s="60" customFormat="1" ht="25.5" outlineLevel="5" x14ac:dyDescent="0.25">
      <c r="B164" s="63" t="s">
        <v>350</v>
      </c>
      <c r="C164" s="64" t="s">
        <v>351</v>
      </c>
      <c r="D164" s="65" t="s">
        <v>47</v>
      </c>
      <c r="E164" s="66">
        <v>4.66</v>
      </c>
      <c r="F164" s="67"/>
      <c r="G164" s="68">
        <f>E164*F164</f>
        <v>0</v>
      </c>
      <c r="H164" s="69"/>
    </row>
    <row r="165" spans="2:8" s="60" customFormat="1" outlineLevel="5" x14ac:dyDescent="0.25">
      <c r="B165" s="63" t="s">
        <v>352</v>
      </c>
      <c r="C165" s="64" t="s">
        <v>353</v>
      </c>
      <c r="D165" s="65" t="s">
        <v>47</v>
      </c>
      <c r="E165" s="66">
        <v>32.4</v>
      </c>
      <c r="F165" s="67"/>
      <c r="G165" s="68">
        <f>E165*F165</f>
        <v>0</v>
      </c>
      <c r="H165" s="69"/>
    </row>
    <row r="166" spans="2:8" s="60" customFormat="1" outlineLevel="5" x14ac:dyDescent="0.25">
      <c r="B166" s="63" t="s">
        <v>354</v>
      </c>
      <c r="C166" s="64" t="s">
        <v>355</v>
      </c>
      <c r="D166" s="65" t="s">
        <v>47</v>
      </c>
      <c r="E166" s="66">
        <v>51</v>
      </c>
      <c r="F166" s="67"/>
      <c r="G166" s="68">
        <f>E166*F166</f>
        <v>0</v>
      </c>
      <c r="H166" s="69"/>
    </row>
    <row r="167" spans="2:8" s="60" customFormat="1" outlineLevel="5" x14ac:dyDescent="0.25">
      <c r="B167" s="63" t="s">
        <v>356</v>
      </c>
      <c r="C167" s="64" t="s">
        <v>357</v>
      </c>
      <c r="D167" s="65" t="s">
        <v>47</v>
      </c>
      <c r="E167" s="66">
        <v>20.34</v>
      </c>
      <c r="F167" s="67"/>
      <c r="G167" s="68">
        <f>E167*F167</f>
        <v>0</v>
      </c>
      <c r="H167" s="69"/>
    </row>
    <row r="168" spans="2:8" s="52" customFormat="1" outlineLevel="2" x14ac:dyDescent="0.25">
      <c r="B168" s="45" t="s">
        <v>358</v>
      </c>
      <c r="C168" s="46" t="s">
        <v>359</v>
      </c>
      <c r="D168" s="47"/>
      <c r="E168" s="48"/>
      <c r="F168" s="49"/>
      <c r="G168" s="50">
        <f>SUBTOTAL(9,G169:G171)</f>
        <v>0</v>
      </c>
      <c r="H168" s="51"/>
    </row>
    <row r="169" spans="2:8" s="60" customFormat="1" outlineLevel="5" x14ac:dyDescent="0.25">
      <c r="B169" s="63" t="s">
        <v>360</v>
      </c>
      <c r="C169" s="64" t="s">
        <v>361</v>
      </c>
      <c r="D169" s="65" t="s">
        <v>179</v>
      </c>
      <c r="E169" s="66">
        <v>10</v>
      </c>
      <c r="F169" s="67"/>
      <c r="G169" s="68">
        <f>E169*F169</f>
        <v>0</v>
      </c>
      <c r="H169" s="69"/>
    </row>
    <row r="170" spans="2:8" s="60" customFormat="1" outlineLevel="5" x14ac:dyDescent="0.25">
      <c r="B170" s="63" t="s">
        <v>362</v>
      </c>
      <c r="C170" s="64" t="s">
        <v>363</v>
      </c>
      <c r="D170" s="65" t="s">
        <v>179</v>
      </c>
      <c r="E170" s="66">
        <v>10</v>
      </c>
      <c r="F170" s="67"/>
      <c r="G170" s="68">
        <f>E170*F170</f>
        <v>0</v>
      </c>
      <c r="H170" s="69"/>
    </row>
    <row r="171" spans="2:8" s="60" customFormat="1" outlineLevel="5" x14ac:dyDescent="0.25">
      <c r="B171" s="63" t="s">
        <v>364</v>
      </c>
      <c r="C171" s="64" t="s">
        <v>365</v>
      </c>
      <c r="D171" s="65" t="s">
        <v>179</v>
      </c>
      <c r="E171" s="66">
        <v>40</v>
      </c>
      <c r="F171" s="67"/>
      <c r="G171" s="68">
        <f>E171*F171</f>
        <v>0</v>
      </c>
      <c r="H171" s="69"/>
    </row>
    <row r="172" spans="2:8" outlineLevel="1" x14ac:dyDescent="0.25">
      <c r="B172" s="39" t="s">
        <v>366</v>
      </c>
      <c r="C172" s="40" t="s">
        <v>367</v>
      </c>
      <c r="D172" s="41"/>
      <c r="E172" s="42"/>
      <c r="F172" s="43"/>
      <c r="G172" s="43">
        <f>SUBTOTAL(9,G173:G258)</f>
        <v>0</v>
      </c>
      <c r="H172" s="44"/>
    </row>
    <row r="173" spans="2:8" s="52" customFormat="1" outlineLevel="2" x14ac:dyDescent="0.25">
      <c r="B173" s="45" t="s">
        <v>368</v>
      </c>
      <c r="C173" s="46" t="s">
        <v>369</v>
      </c>
      <c r="D173" s="47"/>
      <c r="E173" s="48"/>
      <c r="F173" s="49"/>
      <c r="G173" s="50">
        <f>SUBTOTAL(9,G174:G182)</f>
        <v>0</v>
      </c>
      <c r="H173" s="51"/>
    </row>
    <row r="174" spans="2:8" s="60" customFormat="1" outlineLevel="5" x14ac:dyDescent="0.25">
      <c r="B174" s="63" t="s">
        <v>370</v>
      </c>
      <c r="C174" s="64" t="s">
        <v>371</v>
      </c>
      <c r="D174" s="65" t="s">
        <v>102</v>
      </c>
      <c r="E174" s="66">
        <v>1</v>
      </c>
      <c r="F174" s="67"/>
      <c r="G174" s="68">
        <f t="shared" ref="G174:G182" si="6">E174*F174</f>
        <v>0</v>
      </c>
      <c r="H174" s="69"/>
    </row>
    <row r="175" spans="2:8" s="60" customFormat="1" outlineLevel="5" x14ac:dyDescent="0.25">
      <c r="B175" s="63" t="s">
        <v>372</v>
      </c>
      <c r="C175" s="64" t="s">
        <v>373</v>
      </c>
      <c r="D175" s="65" t="s">
        <v>102</v>
      </c>
      <c r="E175" s="66">
        <v>1</v>
      </c>
      <c r="F175" s="67"/>
      <c r="G175" s="68">
        <f t="shared" si="6"/>
        <v>0</v>
      </c>
      <c r="H175" s="69"/>
    </row>
    <row r="176" spans="2:8" s="60" customFormat="1" outlineLevel="5" x14ac:dyDescent="0.25">
      <c r="B176" s="63" t="s">
        <v>374</v>
      </c>
      <c r="C176" s="64" t="s">
        <v>375</v>
      </c>
      <c r="D176" s="65" t="s">
        <v>102</v>
      </c>
      <c r="E176" s="66">
        <v>1</v>
      </c>
      <c r="F176" s="67"/>
      <c r="G176" s="68">
        <f t="shared" si="6"/>
        <v>0</v>
      </c>
      <c r="H176" s="69"/>
    </row>
    <row r="177" spans="2:8" s="60" customFormat="1" outlineLevel="5" x14ac:dyDescent="0.25">
      <c r="B177" s="63" t="s">
        <v>376</v>
      </c>
      <c r="C177" s="64" t="s">
        <v>377</v>
      </c>
      <c r="D177" s="65" t="s">
        <v>102</v>
      </c>
      <c r="E177" s="66">
        <v>1</v>
      </c>
      <c r="F177" s="67"/>
      <c r="G177" s="68">
        <f t="shared" si="6"/>
        <v>0</v>
      </c>
      <c r="H177" s="69"/>
    </row>
    <row r="178" spans="2:8" s="60" customFormat="1" outlineLevel="5" x14ac:dyDescent="0.25">
      <c r="B178" s="63" t="s">
        <v>378</v>
      </c>
      <c r="C178" s="64" t="s">
        <v>379</v>
      </c>
      <c r="D178" s="65" t="s">
        <v>102</v>
      </c>
      <c r="E178" s="66">
        <v>1</v>
      </c>
      <c r="F178" s="67"/>
      <c r="G178" s="68">
        <f t="shared" si="6"/>
        <v>0</v>
      </c>
      <c r="H178" s="69"/>
    </row>
    <row r="179" spans="2:8" s="60" customFormat="1" outlineLevel="5" x14ac:dyDescent="0.25">
      <c r="B179" s="63" t="s">
        <v>380</v>
      </c>
      <c r="C179" s="64" t="s">
        <v>381</v>
      </c>
      <c r="D179" s="65" t="s">
        <v>102</v>
      </c>
      <c r="E179" s="66">
        <v>1</v>
      </c>
      <c r="F179" s="67"/>
      <c r="G179" s="68">
        <f t="shared" si="6"/>
        <v>0</v>
      </c>
      <c r="H179" s="69"/>
    </row>
    <row r="180" spans="2:8" s="60" customFormat="1" outlineLevel="5" x14ac:dyDescent="0.25">
      <c r="B180" s="63" t="s">
        <v>382</v>
      </c>
      <c r="C180" s="64" t="s">
        <v>383</v>
      </c>
      <c r="D180" s="65" t="s">
        <v>102</v>
      </c>
      <c r="E180" s="66">
        <v>1</v>
      </c>
      <c r="F180" s="67"/>
      <c r="G180" s="68">
        <f t="shared" si="6"/>
        <v>0</v>
      </c>
      <c r="H180" s="69"/>
    </row>
    <row r="181" spans="2:8" s="60" customFormat="1" outlineLevel="5" x14ac:dyDescent="0.25">
      <c r="B181" s="63" t="s">
        <v>384</v>
      </c>
      <c r="C181" s="64" t="s">
        <v>385</v>
      </c>
      <c r="D181" s="65" t="s">
        <v>102</v>
      </c>
      <c r="E181" s="66">
        <v>1</v>
      </c>
      <c r="F181" s="67"/>
      <c r="G181" s="68">
        <f t="shared" si="6"/>
        <v>0</v>
      </c>
      <c r="H181" s="69"/>
    </row>
    <row r="182" spans="2:8" s="60" customFormat="1" ht="25.5" outlineLevel="5" x14ac:dyDescent="0.25">
      <c r="B182" s="63" t="s">
        <v>386</v>
      </c>
      <c r="C182" s="64" t="s">
        <v>387</v>
      </c>
      <c r="D182" s="65" t="s">
        <v>102</v>
      </c>
      <c r="E182" s="66">
        <v>90</v>
      </c>
      <c r="F182" s="67"/>
      <c r="G182" s="68">
        <f t="shared" si="6"/>
        <v>0</v>
      </c>
      <c r="H182" s="69"/>
    </row>
    <row r="183" spans="2:8" s="52" customFormat="1" outlineLevel="2" x14ac:dyDescent="0.25">
      <c r="B183" s="45" t="s">
        <v>388</v>
      </c>
      <c r="C183" s="46" t="s">
        <v>389</v>
      </c>
      <c r="D183" s="47"/>
      <c r="E183" s="48"/>
      <c r="F183" s="49"/>
      <c r="G183" s="50">
        <f>SUBTOTAL(9,G184:G207)</f>
        <v>0</v>
      </c>
      <c r="H183" s="51"/>
    </row>
    <row r="184" spans="2:8" s="60" customFormat="1" outlineLevel="5" x14ac:dyDescent="0.25">
      <c r="B184" s="63" t="s">
        <v>390</v>
      </c>
      <c r="C184" s="64" t="s">
        <v>391</v>
      </c>
      <c r="D184" s="65" t="s">
        <v>221</v>
      </c>
      <c r="E184" s="66">
        <v>7</v>
      </c>
      <c r="F184" s="67"/>
      <c r="G184" s="68">
        <f t="shared" ref="G184:G207" si="7">E184*F184</f>
        <v>0</v>
      </c>
      <c r="H184" s="69"/>
    </row>
    <row r="185" spans="2:8" s="60" customFormat="1" ht="25.5" outlineLevel="5" x14ac:dyDescent="0.25">
      <c r="B185" s="63" t="s">
        <v>392</v>
      </c>
      <c r="C185" s="64" t="s">
        <v>393</v>
      </c>
      <c r="D185" s="65" t="s">
        <v>221</v>
      </c>
      <c r="E185" s="66">
        <v>1</v>
      </c>
      <c r="F185" s="67"/>
      <c r="G185" s="68">
        <f t="shared" si="7"/>
        <v>0</v>
      </c>
      <c r="H185" s="69"/>
    </row>
    <row r="186" spans="2:8" s="60" customFormat="1" outlineLevel="5" x14ac:dyDescent="0.25">
      <c r="B186" s="63" t="s">
        <v>394</v>
      </c>
      <c r="C186" s="64" t="s">
        <v>395</v>
      </c>
      <c r="D186" s="65" t="s">
        <v>221</v>
      </c>
      <c r="E186" s="66">
        <v>1</v>
      </c>
      <c r="F186" s="67"/>
      <c r="G186" s="68">
        <f t="shared" si="7"/>
        <v>0</v>
      </c>
      <c r="H186" s="69"/>
    </row>
    <row r="187" spans="2:8" s="60" customFormat="1" outlineLevel="5" x14ac:dyDescent="0.25">
      <c r="B187" s="63" t="s">
        <v>396</v>
      </c>
      <c r="C187" s="64" t="s">
        <v>397</v>
      </c>
      <c r="D187" s="65" t="s">
        <v>221</v>
      </c>
      <c r="E187" s="66">
        <v>1</v>
      </c>
      <c r="F187" s="67"/>
      <c r="G187" s="68">
        <f t="shared" si="7"/>
        <v>0</v>
      </c>
      <c r="H187" s="69"/>
    </row>
    <row r="188" spans="2:8" s="60" customFormat="1" outlineLevel="5" x14ac:dyDescent="0.25">
      <c r="B188" s="63" t="s">
        <v>398</v>
      </c>
      <c r="C188" s="64" t="s">
        <v>399</v>
      </c>
      <c r="D188" s="65" t="s">
        <v>221</v>
      </c>
      <c r="E188" s="66">
        <v>4</v>
      </c>
      <c r="F188" s="67"/>
      <c r="G188" s="68">
        <f t="shared" si="7"/>
        <v>0</v>
      </c>
      <c r="H188" s="69"/>
    </row>
    <row r="189" spans="2:8" s="60" customFormat="1" ht="25.5" outlineLevel="5" x14ac:dyDescent="0.25">
      <c r="B189" s="63" t="s">
        <v>400</v>
      </c>
      <c r="C189" s="64" t="s">
        <v>401</v>
      </c>
      <c r="D189" s="65" t="s">
        <v>221</v>
      </c>
      <c r="E189" s="66">
        <v>8</v>
      </c>
      <c r="F189" s="67"/>
      <c r="G189" s="68">
        <f t="shared" si="7"/>
        <v>0</v>
      </c>
      <c r="H189" s="69"/>
    </row>
    <row r="190" spans="2:8" s="60" customFormat="1" outlineLevel="5" x14ac:dyDescent="0.25">
      <c r="B190" s="63" t="s">
        <v>402</v>
      </c>
      <c r="C190" s="64" t="s">
        <v>403</v>
      </c>
      <c r="D190" s="65" t="s">
        <v>221</v>
      </c>
      <c r="E190" s="66">
        <v>1</v>
      </c>
      <c r="F190" s="67"/>
      <c r="G190" s="68">
        <f t="shared" si="7"/>
        <v>0</v>
      </c>
      <c r="H190" s="69"/>
    </row>
    <row r="191" spans="2:8" s="60" customFormat="1" outlineLevel="5" x14ac:dyDescent="0.25">
      <c r="B191" s="63" t="s">
        <v>404</v>
      </c>
      <c r="C191" s="64" t="s">
        <v>405</v>
      </c>
      <c r="D191" s="65" t="s">
        <v>221</v>
      </c>
      <c r="E191" s="66">
        <v>1</v>
      </c>
      <c r="F191" s="67"/>
      <c r="G191" s="68">
        <f t="shared" si="7"/>
        <v>0</v>
      </c>
      <c r="H191" s="69"/>
    </row>
    <row r="192" spans="2:8" s="60" customFormat="1" outlineLevel="5" x14ac:dyDescent="0.25">
      <c r="B192" s="63" t="s">
        <v>406</v>
      </c>
      <c r="C192" s="64" t="s">
        <v>407</v>
      </c>
      <c r="D192" s="65" t="s">
        <v>221</v>
      </c>
      <c r="E192" s="66">
        <v>4</v>
      </c>
      <c r="F192" s="67"/>
      <c r="G192" s="68">
        <f t="shared" si="7"/>
        <v>0</v>
      </c>
      <c r="H192" s="69"/>
    </row>
    <row r="193" spans="2:8" s="60" customFormat="1" outlineLevel="5" x14ac:dyDescent="0.25">
      <c r="B193" s="63" t="s">
        <v>408</v>
      </c>
      <c r="C193" s="64" t="s">
        <v>409</v>
      </c>
      <c r="D193" s="65" t="s">
        <v>221</v>
      </c>
      <c r="E193" s="66">
        <v>4</v>
      </c>
      <c r="F193" s="67"/>
      <c r="G193" s="68">
        <f t="shared" si="7"/>
        <v>0</v>
      </c>
      <c r="H193" s="69"/>
    </row>
    <row r="194" spans="2:8" s="60" customFormat="1" outlineLevel="5" x14ac:dyDescent="0.25">
      <c r="B194" s="63" t="s">
        <v>410</v>
      </c>
      <c r="C194" s="64" t="s">
        <v>411</v>
      </c>
      <c r="D194" s="65" t="s">
        <v>221</v>
      </c>
      <c r="E194" s="66">
        <v>4</v>
      </c>
      <c r="F194" s="67"/>
      <c r="G194" s="68">
        <f t="shared" si="7"/>
        <v>0</v>
      </c>
      <c r="H194" s="69"/>
    </row>
    <row r="195" spans="2:8" s="60" customFormat="1" outlineLevel="5" x14ac:dyDescent="0.25">
      <c r="B195" s="63" t="s">
        <v>412</v>
      </c>
      <c r="C195" s="64" t="s">
        <v>413</v>
      </c>
      <c r="D195" s="65" t="s">
        <v>221</v>
      </c>
      <c r="E195" s="66">
        <v>8</v>
      </c>
      <c r="F195" s="67"/>
      <c r="G195" s="68">
        <f t="shared" si="7"/>
        <v>0</v>
      </c>
      <c r="H195" s="69"/>
    </row>
    <row r="196" spans="2:8" s="60" customFormat="1" outlineLevel="5" x14ac:dyDescent="0.25">
      <c r="B196" s="63" t="s">
        <v>414</v>
      </c>
      <c r="C196" s="64" t="s">
        <v>415</v>
      </c>
      <c r="D196" s="65" t="s">
        <v>221</v>
      </c>
      <c r="E196" s="66">
        <v>8</v>
      </c>
      <c r="F196" s="67"/>
      <c r="G196" s="68">
        <f t="shared" si="7"/>
        <v>0</v>
      </c>
      <c r="H196" s="69"/>
    </row>
    <row r="197" spans="2:8" s="60" customFormat="1" outlineLevel="5" x14ac:dyDescent="0.25">
      <c r="B197" s="63" t="s">
        <v>416</v>
      </c>
      <c r="C197" s="64" t="s">
        <v>417</v>
      </c>
      <c r="D197" s="65" t="s">
        <v>221</v>
      </c>
      <c r="E197" s="66">
        <v>8</v>
      </c>
      <c r="F197" s="67"/>
      <c r="G197" s="68">
        <f t="shared" si="7"/>
        <v>0</v>
      </c>
      <c r="H197" s="69"/>
    </row>
    <row r="198" spans="2:8" s="60" customFormat="1" outlineLevel="5" x14ac:dyDescent="0.25">
      <c r="B198" s="63" t="s">
        <v>418</v>
      </c>
      <c r="C198" s="64" t="s">
        <v>419</v>
      </c>
      <c r="D198" s="65" t="s">
        <v>221</v>
      </c>
      <c r="E198" s="66">
        <v>8</v>
      </c>
      <c r="F198" s="67"/>
      <c r="G198" s="68">
        <f t="shared" si="7"/>
        <v>0</v>
      </c>
      <c r="H198" s="69"/>
    </row>
    <row r="199" spans="2:8" s="60" customFormat="1" outlineLevel="5" x14ac:dyDescent="0.25">
      <c r="B199" s="63" t="s">
        <v>420</v>
      </c>
      <c r="C199" s="64" t="s">
        <v>421</v>
      </c>
      <c r="D199" s="65" t="s">
        <v>221</v>
      </c>
      <c r="E199" s="66">
        <v>8</v>
      </c>
      <c r="F199" s="67"/>
      <c r="G199" s="68">
        <f t="shared" si="7"/>
        <v>0</v>
      </c>
      <c r="H199" s="69"/>
    </row>
    <row r="200" spans="2:8" s="60" customFormat="1" ht="25.5" outlineLevel="5" x14ac:dyDescent="0.25">
      <c r="B200" s="63" t="s">
        <v>422</v>
      </c>
      <c r="C200" s="64" t="s">
        <v>423</v>
      </c>
      <c r="D200" s="65" t="s">
        <v>221</v>
      </c>
      <c r="E200" s="66">
        <v>4</v>
      </c>
      <c r="F200" s="67"/>
      <c r="G200" s="68">
        <f t="shared" si="7"/>
        <v>0</v>
      </c>
      <c r="H200" s="69"/>
    </row>
    <row r="201" spans="2:8" s="60" customFormat="1" outlineLevel="5" x14ac:dyDescent="0.25">
      <c r="B201" s="63" t="s">
        <v>424</v>
      </c>
      <c r="C201" s="64" t="s">
        <v>425</v>
      </c>
      <c r="D201" s="65" t="s">
        <v>221</v>
      </c>
      <c r="E201" s="66">
        <v>4</v>
      </c>
      <c r="F201" s="67"/>
      <c r="G201" s="68">
        <f t="shared" si="7"/>
        <v>0</v>
      </c>
      <c r="H201" s="69"/>
    </row>
    <row r="202" spans="2:8" s="60" customFormat="1" outlineLevel="5" x14ac:dyDescent="0.25">
      <c r="B202" s="63" t="s">
        <v>426</v>
      </c>
      <c r="C202" s="64" t="s">
        <v>427</v>
      </c>
      <c r="D202" s="65" t="s">
        <v>221</v>
      </c>
      <c r="E202" s="66">
        <v>1</v>
      </c>
      <c r="F202" s="67"/>
      <c r="G202" s="68">
        <f t="shared" si="7"/>
        <v>0</v>
      </c>
      <c r="H202" s="69"/>
    </row>
    <row r="203" spans="2:8" s="60" customFormat="1" outlineLevel="5" x14ac:dyDescent="0.25">
      <c r="B203" s="63" t="s">
        <v>428</v>
      </c>
      <c r="C203" s="64" t="s">
        <v>429</v>
      </c>
      <c r="D203" s="65" t="s">
        <v>221</v>
      </c>
      <c r="E203" s="66">
        <v>4</v>
      </c>
      <c r="F203" s="67"/>
      <c r="G203" s="68">
        <f t="shared" si="7"/>
        <v>0</v>
      </c>
      <c r="H203" s="69"/>
    </row>
    <row r="204" spans="2:8" s="60" customFormat="1" outlineLevel="5" x14ac:dyDescent="0.25">
      <c r="B204" s="63" t="s">
        <v>430</v>
      </c>
      <c r="C204" s="64" t="s">
        <v>431</v>
      </c>
      <c r="D204" s="65" t="s">
        <v>221</v>
      </c>
      <c r="E204" s="66">
        <v>4</v>
      </c>
      <c r="F204" s="67"/>
      <c r="G204" s="68">
        <f t="shared" si="7"/>
        <v>0</v>
      </c>
      <c r="H204" s="69"/>
    </row>
    <row r="205" spans="2:8" s="60" customFormat="1" outlineLevel="5" x14ac:dyDescent="0.25">
      <c r="B205" s="63" t="s">
        <v>432</v>
      </c>
      <c r="C205" s="64" t="s">
        <v>433</v>
      </c>
      <c r="D205" s="65" t="s">
        <v>221</v>
      </c>
      <c r="E205" s="66">
        <v>4</v>
      </c>
      <c r="F205" s="67"/>
      <c r="G205" s="68">
        <f t="shared" si="7"/>
        <v>0</v>
      </c>
      <c r="H205" s="69"/>
    </row>
    <row r="206" spans="2:8" s="60" customFormat="1" outlineLevel="5" x14ac:dyDescent="0.25">
      <c r="B206" s="63" t="s">
        <v>434</v>
      </c>
      <c r="C206" s="64" t="s">
        <v>435</v>
      </c>
      <c r="D206" s="65" t="s">
        <v>221</v>
      </c>
      <c r="E206" s="66">
        <v>4</v>
      </c>
      <c r="F206" s="67"/>
      <c r="G206" s="68">
        <f t="shared" si="7"/>
        <v>0</v>
      </c>
      <c r="H206" s="69"/>
    </row>
    <row r="207" spans="2:8" s="60" customFormat="1" outlineLevel="5" x14ac:dyDescent="0.25">
      <c r="B207" s="53" t="s">
        <v>436</v>
      </c>
      <c r="C207" s="54" t="s">
        <v>437</v>
      </c>
      <c r="D207" s="55" t="s">
        <v>47</v>
      </c>
      <c r="E207" s="56">
        <v>11.5</v>
      </c>
      <c r="F207" s="57"/>
      <c r="G207" s="58">
        <f t="shared" si="7"/>
        <v>0</v>
      </c>
      <c r="H207" s="61"/>
    </row>
    <row r="208" spans="2:8" s="52" customFormat="1" outlineLevel="2" x14ac:dyDescent="0.25">
      <c r="B208" s="45" t="s">
        <v>438</v>
      </c>
      <c r="C208" s="46" t="s">
        <v>439</v>
      </c>
      <c r="D208" s="47"/>
      <c r="E208" s="48"/>
      <c r="F208" s="49"/>
      <c r="G208" s="50">
        <f>SUBTOTAL(9,G209:G250)</f>
        <v>0</v>
      </c>
      <c r="H208" s="51"/>
    </row>
    <row r="209" spans="2:8" s="60" customFormat="1" outlineLevel="5" x14ac:dyDescent="0.25">
      <c r="B209" s="53" t="s">
        <v>440</v>
      </c>
      <c r="C209" s="54" t="s">
        <v>441</v>
      </c>
      <c r="D209" s="55" t="s">
        <v>221</v>
      </c>
      <c r="E209" s="56">
        <v>1</v>
      </c>
      <c r="F209" s="57"/>
      <c r="G209" s="58">
        <f t="shared" ref="G209:G250" si="8">E209*F209</f>
        <v>0</v>
      </c>
      <c r="H209" s="61"/>
    </row>
    <row r="210" spans="2:8" s="60" customFormat="1" outlineLevel="5" x14ac:dyDescent="0.25">
      <c r="B210" s="53" t="s">
        <v>442</v>
      </c>
      <c r="C210" s="54" t="s">
        <v>443</v>
      </c>
      <c r="D210" s="55" t="s">
        <v>221</v>
      </c>
      <c r="E210" s="56">
        <v>1</v>
      </c>
      <c r="F210" s="57"/>
      <c r="G210" s="58">
        <f t="shared" si="8"/>
        <v>0</v>
      </c>
      <c r="H210" s="61"/>
    </row>
    <row r="211" spans="2:8" s="60" customFormat="1" outlineLevel="5" x14ac:dyDescent="0.25">
      <c r="B211" s="53" t="s">
        <v>444</v>
      </c>
      <c r="C211" s="54" t="s">
        <v>445</v>
      </c>
      <c r="D211" s="55" t="s">
        <v>221</v>
      </c>
      <c r="E211" s="56">
        <v>1</v>
      </c>
      <c r="F211" s="57"/>
      <c r="G211" s="58">
        <f t="shared" si="8"/>
        <v>0</v>
      </c>
      <c r="H211" s="61"/>
    </row>
    <row r="212" spans="2:8" s="60" customFormat="1" outlineLevel="5" x14ac:dyDescent="0.25">
      <c r="B212" s="53" t="s">
        <v>446</v>
      </c>
      <c r="C212" s="54" t="s">
        <v>447</v>
      </c>
      <c r="D212" s="55" t="s">
        <v>221</v>
      </c>
      <c r="E212" s="56">
        <v>1</v>
      </c>
      <c r="F212" s="57"/>
      <c r="G212" s="58">
        <f t="shared" si="8"/>
        <v>0</v>
      </c>
      <c r="H212" s="61"/>
    </row>
    <row r="213" spans="2:8" s="60" customFormat="1" outlineLevel="5" x14ac:dyDescent="0.25">
      <c r="B213" s="53" t="s">
        <v>448</v>
      </c>
      <c r="C213" s="54" t="s">
        <v>449</v>
      </c>
      <c r="D213" s="55" t="s">
        <v>221</v>
      </c>
      <c r="E213" s="56">
        <v>1</v>
      </c>
      <c r="F213" s="57"/>
      <c r="G213" s="58">
        <f t="shared" si="8"/>
        <v>0</v>
      </c>
      <c r="H213" s="61"/>
    </row>
    <row r="214" spans="2:8" s="60" customFormat="1" outlineLevel="5" x14ac:dyDescent="0.25">
      <c r="B214" s="53" t="s">
        <v>450</v>
      </c>
      <c r="C214" s="54" t="s">
        <v>451</v>
      </c>
      <c r="D214" s="55" t="s">
        <v>221</v>
      </c>
      <c r="E214" s="56">
        <v>1</v>
      </c>
      <c r="F214" s="57"/>
      <c r="G214" s="58">
        <f t="shared" si="8"/>
        <v>0</v>
      </c>
      <c r="H214" s="61"/>
    </row>
    <row r="215" spans="2:8" s="60" customFormat="1" outlineLevel="5" x14ac:dyDescent="0.25">
      <c r="B215" s="53" t="s">
        <v>452</v>
      </c>
      <c r="C215" s="54" t="s">
        <v>453</v>
      </c>
      <c r="D215" s="55" t="s">
        <v>221</v>
      </c>
      <c r="E215" s="56">
        <v>1</v>
      </c>
      <c r="F215" s="57"/>
      <c r="G215" s="58">
        <f t="shared" si="8"/>
        <v>0</v>
      </c>
      <c r="H215" s="61"/>
    </row>
    <row r="216" spans="2:8" s="60" customFormat="1" outlineLevel="5" x14ac:dyDescent="0.25">
      <c r="B216" s="53" t="s">
        <v>454</v>
      </c>
      <c r="C216" s="54" t="s">
        <v>455</v>
      </c>
      <c r="D216" s="55" t="s">
        <v>221</v>
      </c>
      <c r="E216" s="56">
        <v>1</v>
      </c>
      <c r="F216" s="57"/>
      <c r="G216" s="58">
        <f t="shared" si="8"/>
        <v>0</v>
      </c>
      <c r="H216" s="61"/>
    </row>
    <row r="217" spans="2:8" s="60" customFormat="1" outlineLevel="5" x14ac:dyDescent="0.25">
      <c r="B217" s="53" t="s">
        <v>456</v>
      </c>
      <c r="C217" s="54" t="s">
        <v>457</v>
      </c>
      <c r="D217" s="55" t="s">
        <v>221</v>
      </c>
      <c r="E217" s="56">
        <v>3</v>
      </c>
      <c r="F217" s="57"/>
      <c r="G217" s="58">
        <f t="shared" si="8"/>
        <v>0</v>
      </c>
      <c r="H217" s="61"/>
    </row>
    <row r="218" spans="2:8" s="60" customFormat="1" outlineLevel="5" x14ac:dyDescent="0.25">
      <c r="B218" s="53" t="s">
        <v>458</v>
      </c>
      <c r="C218" s="54" t="s">
        <v>459</v>
      </c>
      <c r="D218" s="55" t="s">
        <v>221</v>
      </c>
      <c r="E218" s="56">
        <v>3</v>
      </c>
      <c r="F218" s="57"/>
      <c r="G218" s="58">
        <f t="shared" si="8"/>
        <v>0</v>
      </c>
      <c r="H218" s="61"/>
    </row>
    <row r="219" spans="2:8" s="60" customFormat="1" outlineLevel="5" x14ac:dyDescent="0.25">
      <c r="B219" s="53" t="s">
        <v>460</v>
      </c>
      <c r="C219" s="54" t="s">
        <v>461</v>
      </c>
      <c r="D219" s="55" t="s">
        <v>221</v>
      </c>
      <c r="E219" s="56">
        <v>1</v>
      </c>
      <c r="F219" s="57"/>
      <c r="G219" s="58">
        <f t="shared" si="8"/>
        <v>0</v>
      </c>
      <c r="H219" s="61"/>
    </row>
    <row r="220" spans="2:8" s="60" customFormat="1" outlineLevel="5" x14ac:dyDescent="0.25">
      <c r="B220" s="53" t="s">
        <v>462</v>
      </c>
      <c r="C220" s="54" t="s">
        <v>463</v>
      </c>
      <c r="D220" s="55" t="s">
        <v>221</v>
      </c>
      <c r="E220" s="56">
        <v>1</v>
      </c>
      <c r="F220" s="57"/>
      <c r="G220" s="58">
        <f t="shared" si="8"/>
        <v>0</v>
      </c>
      <c r="H220" s="61"/>
    </row>
    <row r="221" spans="2:8" s="60" customFormat="1" outlineLevel="5" x14ac:dyDescent="0.25">
      <c r="B221" s="53" t="s">
        <v>464</v>
      </c>
      <c r="C221" s="54" t="s">
        <v>465</v>
      </c>
      <c r="D221" s="55" t="s">
        <v>221</v>
      </c>
      <c r="E221" s="56">
        <v>2</v>
      </c>
      <c r="F221" s="57"/>
      <c r="G221" s="58">
        <f t="shared" si="8"/>
        <v>0</v>
      </c>
      <c r="H221" s="61"/>
    </row>
    <row r="222" spans="2:8" s="60" customFormat="1" outlineLevel="5" x14ac:dyDescent="0.25">
      <c r="B222" s="53" t="s">
        <v>466</v>
      </c>
      <c r="C222" s="54" t="s">
        <v>467</v>
      </c>
      <c r="D222" s="55" t="s">
        <v>221</v>
      </c>
      <c r="E222" s="56">
        <v>1</v>
      </c>
      <c r="F222" s="57"/>
      <c r="G222" s="58">
        <f t="shared" si="8"/>
        <v>0</v>
      </c>
      <c r="H222" s="61"/>
    </row>
    <row r="223" spans="2:8" s="60" customFormat="1" outlineLevel="5" x14ac:dyDescent="0.25">
      <c r="B223" s="53" t="s">
        <v>468</v>
      </c>
      <c r="C223" s="54" t="s">
        <v>469</v>
      </c>
      <c r="D223" s="55" t="s">
        <v>221</v>
      </c>
      <c r="E223" s="56">
        <v>1</v>
      </c>
      <c r="F223" s="57"/>
      <c r="G223" s="58">
        <f t="shared" si="8"/>
        <v>0</v>
      </c>
      <c r="H223" s="61"/>
    </row>
    <row r="224" spans="2:8" s="60" customFormat="1" outlineLevel="5" x14ac:dyDescent="0.25">
      <c r="B224" s="53" t="s">
        <v>470</v>
      </c>
      <c r="C224" s="54" t="s">
        <v>471</v>
      </c>
      <c r="D224" s="55" t="s">
        <v>221</v>
      </c>
      <c r="E224" s="56">
        <v>1</v>
      </c>
      <c r="F224" s="57"/>
      <c r="G224" s="58">
        <f t="shared" si="8"/>
        <v>0</v>
      </c>
      <c r="H224" s="61"/>
    </row>
    <row r="225" spans="2:8" s="60" customFormat="1" outlineLevel="5" x14ac:dyDescent="0.25">
      <c r="B225" s="53" t="s">
        <v>472</v>
      </c>
      <c r="C225" s="54" t="s">
        <v>473</v>
      </c>
      <c r="D225" s="55" t="s">
        <v>221</v>
      </c>
      <c r="E225" s="56">
        <v>1</v>
      </c>
      <c r="F225" s="57"/>
      <c r="G225" s="58">
        <f t="shared" si="8"/>
        <v>0</v>
      </c>
      <c r="H225" s="61"/>
    </row>
    <row r="226" spans="2:8" s="60" customFormat="1" outlineLevel="5" x14ac:dyDescent="0.25">
      <c r="B226" s="53" t="s">
        <v>474</v>
      </c>
      <c r="C226" s="54" t="s">
        <v>475</v>
      </c>
      <c r="D226" s="55" t="s">
        <v>221</v>
      </c>
      <c r="E226" s="56">
        <v>1</v>
      </c>
      <c r="F226" s="57"/>
      <c r="G226" s="58">
        <f t="shared" si="8"/>
        <v>0</v>
      </c>
      <c r="H226" s="61"/>
    </row>
    <row r="227" spans="2:8" s="60" customFormat="1" outlineLevel="5" x14ac:dyDescent="0.25">
      <c r="B227" s="53" t="s">
        <v>476</v>
      </c>
      <c r="C227" s="54" t="s">
        <v>477</v>
      </c>
      <c r="D227" s="55" t="s">
        <v>221</v>
      </c>
      <c r="E227" s="56">
        <v>1</v>
      </c>
      <c r="F227" s="57"/>
      <c r="G227" s="58">
        <f t="shared" si="8"/>
        <v>0</v>
      </c>
      <c r="H227" s="61"/>
    </row>
    <row r="228" spans="2:8" s="60" customFormat="1" outlineLevel="5" x14ac:dyDescent="0.25">
      <c r="B228" s="53" t="s">
        <v>478</v>
      </c>
      <c r="C228" s="54" t="s">
        <v>479</v>
      </c>
      <c r="D228" s="55" t="s">
        <v>221</v>
      </c>
      <c r="E228" s="56">
        <v>2</v>
      </c>
      <c r="F228" s="57"/>
      <c r="G228" s="58">
        <f t="shared" si="8"/>
        <v>0</v>
      </c>
      <c r="H228" s="61"/>
    </row>
    <row r="229" spans="2:8" s="60" customFormat="1" outlineLevel="5" x14ac:dyDescent="0.25">
      <c r="B229" s="53" t="s">
        <v>480</v>
      </c>
      <c r="C229" s="54" t="s">
        <v>481</v>
      </c>
      <c r="D229" s="55" t="s">
        <v>221</v>
      </c>
      <c r="E229" s="56">
        <v>1</v>
      </c>
      <c r="F229" s="57"/>
      <c r="G229" s="58">
        <f t="shared" si="8"/>
        <v>0</v>
      </c>
      <c r="H229" s="61"/>
    </row>
    <row r="230" spans="2:8" s="60" customFormat="1" outlineLevel="5" x14ac:dyDescent="0.25">
      <c r="B230" s="53" t="s">
        <v>482</v>
      </c>
      <c r="C230" s="54" t="s">
        <v>483</v>
      </c>
      <c r="D230" s="55" t="s">
        <v>221</v>
      </c>
      <c r="E230" s="56">
        <v>1</v>
      </c>
      <c r="F230" s="57"/>
      <c r="G230" s="58">
        <f t="shared" si="8"/>
        <v>0</v>
      </c>
      <c r="H230" s="61"/>
    </row>
    <row r="231" spans="2:8" s="60" customFormat="1" outlineLevel="5" x14ac:dyDescent="0.25">
      <c r="B231" s="53" t="s">
        <v>484</v>
      </c>
      <c r="C231" s="54" t="s">
        <v>485</v>
      </c>
      <c r="D231" s="55" t="s">
        <v>221</v>
      </c>
      <c r="E231" s="56">
        <v>1</v>
      </c>
      <c r="F231" s="57"/>
      <c r="G231" s="58">
        <f t="shared" si="8"/>
        <v>0</v>
      </c>
      <c r="H231" s="61"/>
    </row>
    <row r="232" spans="2:8" s="60" customFormat="1" outlineLevel="5" x14ac:dyDescent="0.25">
      <c r="B232" s="53" t="s">
        <v>486</v>
      </c>
      <c r="C232" s="54" t="s">
        <v>487</v>
      </c>
      <c r="D232" s="55" t="s">
        <v>221</v>
      </c>
      <c r="E232" s="56">
        <v>1</v>
      </c>
      <c r="F232" s="57"/>
      <c r="G232" s="58">
        <f t="shared" si="8"/>
        <v>0</v>
      </c>
      <c r="H232" s="61"/>
    </row>
    <row r="233" spans="2:8" s="60" customFormat="1" outlineLevel="5" x14ac:dyDescent="0.25">
      <c r="B233" s="53" t="s">
        <v>488</v>
      </c>
      <c r="C233" s="54" t="s">
        <v>489</v>
      </c>
      <c r="D233" s="55" t="s">
        <v>221</v>
      </c>
      <c r="E233" s="56">
        <v>1</v>
      </c>
      <c r="F233" s="57"/>
      <c r="G233" s="58">
        <f t="shared" si="8"/>
        <v>0</v>
      </c>
      <c r="H233" s="61"/>
    </row>
    <row r="234" spans="2:8" s="60" customFormat="1" outlineLevel="5" x14ac:dyDescent="0.25">
      <c r="B234" s="53" t="s">
        <v>490</v>
      </c>
      <c r="C234" s="54" t="s">
        <v>491</v>
      </c>
      <c r="D234" s="55" t="s">
        <v>221</v>
      </c>
      <c r="E234" s="56">
        <v>1</v>
      </c>
      <c r="F234" s="57"/>
      <c r="G234" s="58">
        <f t="shared" si="8"/>
        <v>0</v>
      </c>
      <c r="H234" s="61"/>
    </row>
    <row r="235" spans="2:8" s="60" customFormat="1" outlineLevel="5" x14ac:dyDescent="0.25">
      <c r="B235" s="53" t="s">
        <v>492</v>
      </c>
      <c r="C235" s="54" t="s">
        <v>493</v>
      </c>
      <c r="D235" s="55" t="s">
        <v>221</v>
      </c>
      <c r="E235" s="56">
        <v>1</v>
      </c>
      <c r="F235" s="57"/>
      <c r="G235" s="58">
        <f t="shared" si="8"/>
        <v>0</v>
      </c>
      <c r="H235" s="61"/>
    </row>
    <row r="236" spans="2:8" s="60" customFormat="1" outlineLevel="5" x14ac:dyDescent="0.25">
      <c r="B236" s="53" t="s">
        <v>494</v>
      </c>
      <c r="C236" s="54" t="s">
        <v>495</v>
      </c>
      <c r="D236" s="55" t="s">
        <v>221</v>
      </c>
      <c r="E236" s="56">
        <v>1</v>
      </c>
      <c r="F236" s="57"/>
      <c r="G236" s="58">
        <f t="shared" si="8"/>
        <v>0</v>
      </c>
      <c r="H236" s="61"/>
    </row>
    <row r="237" spans="2:8" s="60" customFormat="1" outlineLevel="5" x14ac:dyDescent="0.25">
      <c r="B237" s="53" t="s">
        <v>496</v>
      </c>
      <c r="C237" s="54" t="s">
        <v>497</v>
      </c>
      <c r="D237" s="55" t="s">
        <v>221</v>
      </c>
      <c r="E237" s="56">
        <v>1</v>
      </c>
      <c r="F237" s="57"/>
      <c r="G237" s="58">
        <f t="shared" si="8"/>
        <v>0</v>
      </c>
      <c r="H237" s="61"/>
    </row>
    <row r="238" spans="2:8" s="60" customFormat="1" outlineLevel="5" x14ac:dyDescent="0.25">
      <c r="B238" s="53" t="s">
        <v>498</v>
      </c>
      <c r="C238" s="54" t="s">
        <v>499</v>
      </c>
      <c r="D238" s="55" t="s">
        <v>221</v>
      </c>
      <c r="E238" s="56">
        <v>1</v>
      </c>
      <c r="F238" s="57"/>
      <c r="G238" s="58">
        <f t="shared" si="8"/>
        <v>0</v>
      </c>
      <c r="H238" s="61"/>
    </row>
    <row r="239" spans="2:8" s="60" customFormat="1" outlineLevel="5" x14ac:dyDescent="0.25">
      <c r="B239" s="53" t="s">
        <v>500</v>
      </c>
      <c r="C239" s="54" t="s">
        <v>501</v>
      </c>
      <c r="D239" s="55" t="s">
        <v>221</v>
      </c>
      <c r="E239" s="56">
        <v>1</v>
      </c>
      <c r="F239" s="57"/>
      <c r="G239" s="58">
        <f t="shared" si="8"/>
        <v>0</v>
      </c>
      <c r="H239" s="61"/>
    </row>
    <row r="240" spans="2:8" s="60" customFormat="1" outlineLevel="5" x14ac:dyDescent="0.25">
      <c r="B240" s="53" t="s">
        <v>502</v>
      </c>
      <c r="C240" s="54" t="s">
        <v>503</v>
      </c>
      <c r="D240" s="55" t="s">
        <v>221</v>
      </c>
      <c r="E240" s="56">
        <v>1</v>
      </c>
      <c r="F240" s="57"/>
      <c r="G240" s="58">
        <f t="shared" si="8"/>
        <v>0</v>
      </c>
      <c r="H240" s="61"/>
    </row>
    <row r="241" spans="2:8" s="60" customFormat="1" outlineLevel="5" x14ac:dyDescent="0.25">
      <c r="B241" s="53" t="s">
        <v>504</v>
      </c>
      <c r="C241" s="54" t="s">
        <v>505</v>
      </c>
      <c r="D241" s="55" t="s">
        <v>221</v>
      </c>
      <c r="E241" s="56">
        <v>1</v>
      </c>
      <c r="F241" s="57"/>
      <c r="G241" s="58">
        <f t="shared" si="8"/>
        <v>0</v>
      </c>
      <c r="H241" s="61"/>
    </row>
    <row r="242" spans="2:8" s="60" customFormat="1" outlineLevel="5" x14ac:dyDescent="0.25">
      <c r="B242" s="53" t="s">
        <v>506</v>
      </c>
      <c r="C242" s="54" t="s">
        <v>507</v>
      </c>
      <c r="D242" s="55" t="s">
        <v>221</v>
      </c>
      <c r="E242" s="56">
        <v>1</v>
      </c>
      <c r="F242" s="57"/>
      <c r="G242" s="58">
        <f t="shared" si="8"/>
        <v>0</v>
      </c>
      <c r="H242" s="61"/>
    </row>
    <row r="243" spans="2:8" s="60" customFormat="1" outlineLevel="5" x14ac:dyDescent="0.25">
      <c r="B243" s="53" t="s">
        <v>508</v>
      </c>
      <c r="C243" s="54" t="s">
        <v>509</v>
      </c>
      <c r="D243" s="55" t="s">
        <v>221</v>
      </c>
      <c r="E243" s="56">
        <v>1</v>
      </c>
      <c r="F243" s="57"/>
      <c r="G243" s="58">
        <f t="shared" si="8"/>
        <v>0</v>
      </c>
      <c r="H243" s="61"/>
    </row>
    <row r="244" spans="2:8" s="60" customFormat="1" outlineLevel="5" x14ac:dyDescent="0.25">
      <c r="B244" s="53" t="s">
        <v>510</v>
      </c>
      <c r="C244" s="54" t="s">
        <v>511</v>
      </c>
      <c r="D244" s="55" t="s">
        <v>221</v>
      </c>
      <c r="E244" s="56">
        <v>1</v>
      </c>
      <c r="F244" s="57"/>
      <c r="G244" s="58">
        <f t="shared" si="8"/>
        <v>0</v>
      </c>
      <c r="H244" s="61"/>
    </row>
    <row r="245" spans="2:8" s="60" customFormat="1" outlineLevel="5" x14ac:dyDescent="0.25">
      <c r="B245" s="53" t="s">
        <v>512</v>
      </c>
      <c r="C245" s="54" t="s">
        <v>513</v>
      </c>
      <c r="D245" s="55" t="s">
        <v>221</v>
      </c>
      <c r="E245" s="56">
        <v>1</v>
      </c>
      <c r="F245" s="57"/>
      <c r="G245" s="58">
        <f t="shared" si="8"/>
        <v>0</v>
      </c>
      <c r="H245" s="61"/>
    </row>
    <row r="246" spans="2:8" s="60" customFormat="1" outlineLevel="5" x14ac:dyDescent="0.25">
      <c r="B246" s="53" t="s">
        <v>514</v>
      </c>
      <c r="C246" s="54" t="s">
        <v>515</v>
      </c>
      <c r="D246" s="55" t="s">
        <v>221</v>
      </c>
      <c r="E246" s="56">
        <v>1</v>
      </c>
      <c r="F246" s="57"/>
      <c r="G246" s="58">
        <f t="shared" si="8"/>
        <v>0</v>
      </c>
      <c r="H246" s="61"/>
    </row>
    <row r="247" spans="2:8" s="60" customFormat="1" outlineLevel="5" x14ac:dyDescent="0.25">
      <c r="B247" s="53" t="s">
        <v>516</v>
      </c>
      <c r="C247" s="54" t="s">
        <v>517</v>
      </c>
      <c r="D247" s="55" t="s">
        <v>221</v>
      </c>
      <c r="E247" s="56">
        <v>1</v>
      </c>
      <c r="F247" s="57"/>
      <c r="G247" s="58">
        <f t="shared" si="8"/>
        <v>0</v>
      </c>
      <c r="H247" s="61"/>
    </row>
    <row r="248" spans="2:8" s="60" customFormat="1" outlineLevel="5" x14ac:dyDescent="0.25">
      <c r="B248" s="53" t="s">
        <v>518</v>
      </c>
      <c r="C248" s="54" t="s">
        <v>519</v>
      </c>
      <c r="D248" s="55" t="s">
        <v>221</v>
      </c>
      <c r="E248" s="56">
        <v>1</v>
      </c>
      <c r="F248" s="57"/>
      <c r="G248" s="58">
        <f t="shared" si="8"/>
        <v>0</v>
      </c>
      <c r="H248" s="61"/>
    </row>
    <row r="249" spans="2:8" s="60" customFormat="1" outlineLevel="5" x14ac:dyDescent="0.25">
      <c r="B249" s="53" t="s">
        <v>520</v>
      </c>
      <c r="C249" s="54" t="s">
        <v>521</v>
      </c>
      <c r="D249" s="55" t="s">
        <v>221</v>
      </c>
      <c r="E249" s="56">
        <v>1</v>
      </c>
      <c r="F249" s="57"/>
      <c r="G249" s="58">
        <f t="shared" si="8"/>
        <v>0</v>
      </c>
      <c r="H249" s="61"/>
    </row>
    <row r="250" spans="2:8" s="60" customFormat="1" outlineLevel="5" x14ac:dyDescent="0.25">
      <c r="B250" s="53" t="s">
        <v>522</v>
      </c>
      <c r="C250" s="54" t="s">
        <v>523</v>
      </c>
      <c r="D250" s="55" t="s">
        <v>102</v>
      </c>
      <c r="E250" s="56">
        <v>1</v>
      </c>
      <c r="F250" s="57"/>
      <c r="G250" s="58">
        <f t="shared" si="8"/>
        <v>0</v>
      </c>
      <c r="H250" s="61"/>
    </row>
    <row r="251" spans="2:8" s="52" customFormat="1" outlineLevel="2" x14ac:dyDescent="0.25">
      <c r="B251" s="45" t="s">
        <v>524</v>
      </c>
      <c r="C251" s="46" t="s">
        <v>525</v>
      </c>
      <c r="D251" s="47"/>
      <c r="E251" s="48"/>
      <c r="F251" s="49"/>
      <c r="G251" s="50">
        <f>SUBTOTAL(9,G252:G258)</f>
        <v>0</v>
      </c>
      <c r="H251" s="51"/>
    </row>
    <row r="252" spans="2:8" s="60" customFormat="1" outlineLevel="5" x14ac:dyDescent="0.25">
      <c r="B252" s="63" t="s">
        <v>526</v>
      </c>
      <c r="C252" s="62" t="s">
        <v>527</v>
      </c>
      <c r="D252" s="65" t="s">
        <v>221</v>
      </c>
      <c r="E252" s="66">
        <v>2</v>
      </c>
      <c r="F252" s="67"/>
      <c r="G252" s="68">
        <f t="shared" ref="G252:G258" si="9">E252*F252</f>
        <v>0</v>
      </c>
      <c r="H252" s="69"/>
    </row>
    <row r="253" spans="2:8" s="60" customFormat="1" outlineLevel="5" x14ac:dyDescent="0.25">
      <c r="B253" s="63" t="s">
        <v>528</v>
      </c>
      <c r="C253" s="62" t="s">
        <v>529</v>
      </c>
      <c r="D253" s="65" t="s">
        <v>221</v>
      </c>
      <c r="E253" s="66">
        <v>12</v>
      </c>
      <c r="F253" s="67"/>
      <c r="G253" s="68">
        <f t="shared" si="9"/>
        <v>0</v>
      </c>
      <c r="H253" s="69"/>
    </row>
    <row r="254" spans="2:8" s="60" customFormat="1" outlineLevel="5" x14ac:dyDescent="0.25">
      <c r="B254" s="63" t="s">
        <v>530</v>
      </c>
      <c r="C254" s="62" t="s">
        <v>531</v>
      </c>
      <c r="D254" s="65" t="s">
        <v>221</v>
      </c>
      <c r="E254" s="66">
        <v>2</v>
      </c>
      <c r="F254" s="67"/>
      <c r="G254" s="68">
        <f t="shared" si="9"/>
        <v>0</v>
      </c>
      <c r="H254" s="69"/>
    </row>
    <row r="255" spans="2:8" s="60" customFormat="1" outlineLevel="5" x14ac:dyDescent="0.25">
      <c r="B255" s="63" t="s">
        <v>532</v>
      </c>
      <c r="C255" s="62" t="s">
        <v>533</v>
      </c>
      <c r="D255" s="65" t="s">
        <v>221</v>
      </c>
      <c r="E255" s="66">
        <v>2</v>
      </c>
      <c r="F255" s="67"/>
      <c r="G255" s="68">
        <f t="shared" si="9"/>
        <v>0</v>
      </c>
      <c r="H255" s="69"/>
    </row>
    <row r="256" spans="2:8" s="60" customFormat="1" outlineLevel="5" x14ac:dyDescent="0.25">
      <c r="B256" s="63" t="s">
        <v>534</v>
      </c>
      <c r="C256" s="62" t="s">
        <v>535</v>
      </c>
      <c r="D256" s="65" t="s">
        <v>221</v>
      </c>
      <c r="E256" s="66">
        <v>2</v>
      </c>
      <c r="F256" s="67"/>
      <c r="G256" s="68">
        <f t="shared" si="9"/>
        <v>0</v>
      </c>
      <c r="H256" s="69"/>
    </row>
    <row r="257" spans="1:8" s="60" customFormat="1" outlineLevel="5" x14ac:dyDescent="0.25">
      <c r="B257" s="63" t="s">
        <v>536</v>
      </c>
      <c r="C257" s="62" t="s">
        <v>537</v>
      </c>
      <c r="D257" s="65" t="s">
        <v>221</v>
      </c>
      <c r="E257" s="66">
        <v>10</v>
      </c>
      <c r="F257" s="67"/>
      <c r="G257" s="68">
        <f t="shared" si="9"/>
        <v>0</v>
      </c>
      <c r="H257" s="69"/>
    </row>
    <row r="258" spans="1:8" s="60" customFormat="1" outlineLevel="5" x14ac:dyDescent="0.25">
      <c r="B258" s="63" t="s">
        <v>538</v>
      </c>
      <c r="C258" s="62" t="s">
        <v>539</v>
      </c>
      <c r="D258" s="65" t="s">
        <v>221</v>
      </c>
      <c r="E258" s="66">
        <v>6</v>
      </c>
      <c r="F258" s="67"/>
      <c r="G258" s="68">
        <f t="shared" si="9"/>
        <v>0</v>
      </c>
      <c r="H258" s="69"/>
    </row>
    <row r="259" spans="1:8" outlineLevel="1" x14ac:dyDescent="0.25">
      <c r="B259" s="39" t="s">
        <v>540</v>
      </c>
      <c r="C259" s="40" t="s">
        <v>541</v>
      </c>
      <c r="D259" s="41"/>
      <c r="E259" s="42"/>
      <c r="F259" s="43"/>
      <c r="G259" s="43">
        <f>SUBTOTAL(9,G260:G267)</f>
        <v>0</v>
      </c>
      <c r="H259" s="44"/>
    </row>
    <row r="260" spans="1:8" s="77" customFormat="1" ht="51" outlineLevel="5" x14ac:dyDescent="0.25">
      <c r="B260" s="63" t="s">
        <v>542</v>
      </c>
      <c r="C260" s="64" t="s">
        <v>543</v>
      </c>
      <c r="D260" s="65" t="s">
        <v>47</v>
      </c>
      <c r="E260" s="66">
        <v>4.9000000000000004</v>
      </c>
      <c r="F260" s="67"/>
      <c r="G260" s="68">
        <f t="shared" ref="G260:G267" si="10">E260*F260</f>
        <v>0</v>
      </c>
      <c r="H260" s="69"/>
    </row>
    <row r="261" spans="1:8" s="77" customFormat="1" ht="38.25" outlineLevel="5" x14ac:dyDescent="0.25">
      <c r="B261" s="63" t="s">
        <v>544</v>
      </c>
      <c r="C261" s="64" t="s">
        <v>545</v>
      </c>
      <c r="D261" s="65" t="s">
        <v>47</v>
      </c>
      <c r="E261" s="66">
        <v>8.25</v>
      </c>
      <c r="F261" s="67"/>
      <c r="G261" s="68">
        <f t="shared" si="10"/>
        <v>0</v>
      </c>
      <c r="H261" s="69"/>
    </row>
    <row r="262" spans="1:8" s="77" customFormat="1" outlineLevel="5" x14ac:dyDescent="0.25">
      <c r="B262" s="63" t="s">
        <v>546</v>
      </c>
      <c r="C262" s="64" t="s">
        <v>547</v>
      </c>
      <c r="D262" s="65" t="s">
        <v>47</v>
      </c>
      <c r="E262" s="66">
        <v>9</v>
      </c>
      <c r="F262" s="67"/>
      <c r="G262" s="68">
        <f t="shared" si="10"/>
        <v>0</v>
      </c>
      <c r="H262" s="69"/>
    </row>
    <row r="263" spans="1:8" s="77" customFormat="1" outlineLevel="5" x14ac:dyDescent="0.25">
      <c r="B263" s="63" t="s">
        <v>548</v>
      </c>
      <c r="C263" s="64" t="s">
        <v>549</v>
      </c>
      <c r="D263" s="65" t="s">
        <v>47</v>
      </c>
      <c r="E263" s="66">
        <v>101.1</v>
      </c>
      <c r="F263" s="67"/>
      <c r="G263" s="68">
        <f t="shared" si="10"/>
        <v>0</v>
      </c>
      <c r="H263" s="69"/>
    </row>
    <row r="264" spans="1:8" s="60" customFormat="1" outlineLevel="5" x14ac:dyDescent="0.25">
      <c r="B264" s="63" t="s">
        <v>550</v>
      </c>
      <c r="C264" s="64" t="s">
        <v>551</v>
      </c>
      <c r="D264" s="65" t="s">
        <v>47</v>
      </c>
      <c r="E264" s="66">
        <v>7.36</v>
      </c>
      <c r="F264" s="67"/>
      <c r="G264" s="68">
        <f t="shared" si="10"/>
        <v>0</v>
      </c>
      <c r="H264" s="69"/>
    </row>
    <row r="265" spans="1:8" s="60" customFormat="1" ht="25.5" outlineLevel="5" x14ac:dyDescent="0.25">
      <c r="B265" s="63" t="s">
        <v>552</v>
      </c>
      <c r="C265" s="64" t="s">
        <v>553</v>
      </c>
      <c r="D265" s="65" t="s">
        <v>47</v>
      </c>
      <c r="E265" s="66">
        <v>5.55</v>
      </c>
      <c r="F265" s="67"/>
      <c r="G265" s="68">
        <f t="shared" si="10"/>
        <v>0</v>
      </c>
      <c r="H265" s="69"/>
    </row>
    <row r="266" spans="1:8" s="60" customFormat="1" ht="25.5" outlineLevel="5" x14ac:dyDescent="0.25">
      <c r="B266" s="53" t="s">
        <v>554</v>
      </c>
      <c r="C266" s="54" t="s">
        <v>555</v>
      </c>
      <c r="D266" s="55" t="s">
        <v>221</v>
      </c>
      <c r="E266" s="56">
        <v>1</v>
      </c>
      <c r="F266" s="57"/>
      <c r="G266" s="58">
        <f t="shared" si="10"/>
        <v>0</v>
      </c>
      <c r="H266" s="61"/>
    </row>
    <row r="267" spans="1:8" s="60" customFormat="1" outlineLevel="5" x14ac:dyDescent="0.25">
      <c r="B267" s="53" t="s">
        <v>556</v>
      </c>
      <c r="C267" s="54" t="s">
        <v>557</v>
      </c>
      <c r="D267" s="55" t="s">
        <v>47</v>
      </c>
      <c r="E267" s="56">
        <v>5</v>
      </c>
      <c r="F267" s="57"/>
      <c r="G267" s="58">
        <f t="shared" si="10"/>
        <v>0</v>
      </c>
      <c r="H267" s="61"/>
    </row>
    <row r="268" spans="1:8" x14ac:dyDescent="0.25">
      <c r="B268" s="78"/>
      <c r="C268" s="79"/>
      <c r="D268" s="80"/>
      <c r="E268" s="81"/>
      <c r="F268" s="82"/>
      <c r="G268" s="82"/>
      <c r="H268" s="83"/>
    </row>
    <row r="269" spans="1:8" ht="15" customHeight="1" x14ac:dyDescent="0.25">
      <c r="B269" s="27"/>
      <c r="C269" s="28" t="s">
        <v>558</v>
      </c>
      <c r="D269" s="29"/>
      <c r="E269" s="30"/>
      <c r="F269" s="31"/>
      <c r="G269" s="31">
        <f>SUBTOTAL(9,G5:G268)</f>
        <v>0</v>
      </c>
      <c r="H269" s="32"/>
    </row>
    <row r="270" spans="1:8" x14ac:dyDescent="0.25">
      <c r="B270" s="10"/>
      <c r="C270" s="11"/>
      <c r="D270" s="12"/>
      <c r="E270" s="13"/>
      <c r="F270" s="13"/>
      <c r="G270" s="13"/>
    </row>
    <row r="271" spans="1:8" s="14" customFormat="1" ht="25.5" customHeight="1" x14ac:dyDescent="0.25">
      <c r="A271" s="9"/>
      <c r="B271" s="10"/>
      <c r="C271" s="11"/>
      <c r="D271" s="12"/>
      <c r="E271" s="13"/>
      <c r="F271" s="13"/>
      <c r="G271" s="13"/>
    </row>
    <row r="272" spans="1:8" s="14" customFormat="1" x14ac:dyDescent="0.25">
      <c r="A272" s="9"/>
      <c r="B272" s="10"/>
      <c r="C272" s="11"/>
      <c r="D272" s="12"/>
      <c r="E272" s="13"/>
      <c r="F272" s="13"/>
      <c r="G272" s="13"/>
    </row>
    <row r="273" spans="1:7" s="14" customFormat="1" x14ac:dyDescent="0.25">
      <c r="A273" s="9"/>
      <c r="B273" s="10"/>
      <c r="C273" s="11"/>
      <c r="D273" s="12"/>
      <c r="E273" s="13"/>
      <c r="F273" s="13"/>
      <c r="G273" s="13"/>
    </row>
    <row r="274" spans="1:7" s="14" customFormat="1" x14ac:dyDescent="0.25">
      <c r="A274" s="9"/>
      <c r="B274" s="10"/>
      <c r="C274" s="11"/>
      <c r="D274" s="12"/>
      <c r="E274" s="13"/>
      <c r="F274" s="13"/>
      <c r="G274" s="13"/>
    </row>
  </sheetData>
  <mergeCells count="1">
    <mergeCell ref="B1:H1"/>
  </mergeCells>
  <pageMargins left="0.19685039370078741" right="0.19685039370078741" top="0.78740157480314965" bottom="0.39370078740157483" header="0.39370078740157483" footer="0.19685039370078741"/>
  <pageSetup paperSize="9" scale="94" fitToHeight="0" orientation="landscape" r:id="rId1"/>
  <headerFooter>
    <oddFooter>&amp;F&amp;RStrona &amp;P</oddFooter>
  </headerFooter>
  <rowBreaks count="10" manualBreakCount="10">
    <brk id="38" max="16383" man="1"/>
    <brk id="53" max="7" man="1"/>
    <brk id="71" max="7" man="1"/>
    <brk id="98" max="7" man="1"/>
    <brk id="119" max="7" man="1"/>
    <brk id="138" max="7" man="1"/>
    <brk id="157" max="7" man="1"/>
    <brk id="182" max="7" man="1"/>
    <brk id="207" max="7" man="1"/>
    <brk id="24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E4F32-7E64-4CB6-B95B-23C6B3FD1559}">
  <sheetPr>
    <pageSetUpPr fitToPage="1"/>
  </sheetPr>
  <dimension ref="A1:I207"/>
  <sheetViews>
    <sheetView view="pageBreakPreview" zoomScaleNormal="100" zoomScaleSheetLayoutView="100" workbookViewId="0">
      <selection activeCell="C13" sqref="C13"/>
    </sheetView>
  </sheetViews>
  <sheetFormatPr defaultRowHeight="12" outlineLevelRow="5" x14ac:dyDescent="0.25"/>
  <cols>
    <col min="1" max="1" width="1" style="85" customWidth="1"/>
    <col min="2" max="2" width="8.42578125" style="144" customWidth="1"/>
    <col min="3" max="3" width="68.7109375" style="145" customWidth="1"/>
    <col min="4" max="4" width="6.28515625" style="143" bestFit="1" customWidth="1"/>
    <col min="5" max="5" width="12.5703125" style="146" bestFit="1" customWidth="1"/>
    <col min="6" max="6" width="14.28515625" style="146" bestFit="1" customWidth="1"/>
    <col min="7" max="7" width="12.28515625" style="146" customWidth="1"/>
    <col min="8" max="8" width="31.5703125" style="143" customWidth="1"/>
    <col min="9" max="9" width="4.140625" style="84" customWidth="1"/>
    <col min="10" max="16384" width="9.140625" style="85"/>
  </cols>
  <sheetData>
    <row r="1" spans="2:9" ht="42" customHeight="1" x14ac:dyDescent="0.25">
      <c r="B1" s="194" t="s">
        <v>559</v>
      </c>
      <c r="C1" s="195"/>
      <c r="D1" s="195"/>
      <c r="E1" s="195"/>
      <c r="F1" s="195"/>
      <c r="G1" s="195"/>
      <c r="H1" s="196"/>
    </row>
    <row r="2" spans="2:9" ht="13.5" customHeight="1" x14ac:dyDescent="0.25">
      <c r="B2" s="86" t="s">
        <v>32</v>
      </c>
      <c r="C2" s="87" t="s">
        <v>33</v>
      </c>
      <c r="D2" s="87" t="s">
        <v>34</v>
      </c>
      <c r="E2" s="88" t="s">
        <v>35</v>
      </c>
      <c r="F2" s="88" t="s">
        <v>36</v>
      </c>
      <c r="G2" s="88" t="s">
        <v>37</v>
      </c>
      <c r="H2" s="89" t="s">
        <v>38</v>
      </c>
    </row>
    <row r="3" spans="2:9" x14ac:dyDescent="0.25">
      <c r="B3" s="90"/>
      <c r="C3" s="91"/>
      <c r="D3" s="91"/>
      <c r="E3" s="92"/>
      <c r="F3" s="93"/>
      <c r="G3" s="93"/>
      <c r="H3" s="94"/>
    </row>
    <row r="4" spans="2:9" ht="15" customHeight="1" x14ac:dyDescent="0.25">
      <c r="B4" s="95">
        <v>2</v>
      </c>
      <c r="C4" s="96" t="s">
        <v>560</v>
      </c>
      <c r="D4" s="97"/>
      <c r="E4" s="98"/>
      <c r="F4" s="99"/>
      <c r="G4" s="99">
        <f>SUBTOTAL(9,G5:G201)</f>
        <v>0</v>
      </c>
      <c r="H4" s="100"/>
      <c r="I4" s="101"/>
    </row>
    <row r="5" spans="2:9" x14ac:dyDescent="0.25">
      <c r="B5" s="102" t="s">
        <v>10</v>
      </c>
      <c r="C5" s="103" t="s">
        <v>40</v>
      </c>
      <c r="D5" s="104"/>
      <c r="E5" s="105"/>
      <c r="F5" s="106"/>
      <c r="G5" s="106">
        <f>SUBTOTAL(9,G6:G200)</f>
        <v>0</v>
      </c>
      <c r="H5" s="107"/>
      <c r="I5" s="101"/>
    </row>
    <row r="6" spans="2:9" outlineLevel="1" x14ac:dyDescent="0.25">
      <c r="B6" s="108" t="s">
        <v>561</v>
      </c>
      <c r="C6" s="109" t="s">
        <v>562</v>
      </c>
      <c r="D6" s="110"/>
      <c r="E6" s="111"/>
      <c r="F6" s="112"/>
      <c r="G6" s="112">
        <f>SUBTOTAL(9,G7:G7)</f>
        <v>0</v>
      </c>
      <c r="H6" s="113"/>
      <c r="I6" s="114"/>
    </row>
    <row r="7" spans="2:9" s="123" customFormat="1" outlineLevel="5" x14ac:dyDescent="0.25">
      <c r="B7" s="115" t="s">
        <v>563</v>
      </c>
      <c r="C7" s="116" t="s">
        <v>564</v>
      </c>
      <c r="D7" s="117" t="s">
        <v>565</v>
      </c>
      <c r="E7" s="118">
        <v>1</v>
      </c>
      <c r="F7" s="119"/>
      <c r="G7" s="120">
        <f>E7*F7</f>
        <v>0</v>
      </c>
      <c r="H7" s="121"/>
      <c r="I7" s="122"/>
    </row>
    <row r="8" spans="2:9" outlineLevel="1" x14ac:dyDescent="0.25">
      <c r="B8" s="108" t="s">
        <v>566</v>
      </c>
      <c r="C8" s="109" t="s">
        <v>567</v>
      </c>
      <c r="D8" s="110"/>
      <c r="E8" s="111"/>
      <c r="F8" s="112"/>
      <c r="G8" s="112">
        <f>SUBTOTAL(9,G9:G140)</f>
        <v>0</v>
      </c>
      <c r="H8" s="113"/>
      <c r="I8" s="114"/>
    </row>
    <row r="9" spans="2:9" s="132" customFormat="1" outlineLevel="2" x14ac:dyDescent="0.25">
      <c r="B9" s="124" t="s">
        <v>568</v>
      </c>
      <c r="C9" s="125" t="s">
        <v>569</v>
      </c>
      <c r="D9" s="126"/>
      <c r="E9" s="127"/>
      <c r="F9" s="128"/>
      <c r="G9" s="129">
        <f>SUBTOTAL(9,G10:G10)</f>
        <v>0</v>
      </c>
      <c r="H9" s="130"/>
      <c r="I9" s="131"/>
    </row>
    <row r="10" spans="2:9" s="123" customFormat="1" outlineLevel="5" x14ac:dyDescent="0.25">
      <c r="B10" s="115" t="s">
        <v>570</v>
      </c>
      <c r="C10" s="116" t="s">
        <v>571</v>
      </c>
      <c r="D10" s="117" t="s">
        <v>102</v>
      </c>
      <c r="E10" s="118">
        <v>1</v>
      </c>
      <c r="F10" s="119"/>
      <c r="G10" s="120">
        <f>E10*F10</f>
        <v>0</v>
      </c>
      <c r="H10" s="121"/>
      <c r="I10" s="122"/>
    </row>
    <row r="11" spans="2:9" s="132" customFormat="1" outlineLevel="2" x14ac:dyDescent="0.25">
      <c r="B11" s="124" t="s">
        <v>572</v>
      </c>
      <c r="C11" s="125" t="s">
        <v>573</v>
      </c>
      <c r="D11" s="126"/>
      <c r="E11" s="127"/>
      <c r="F11" s="128"/>
      <c r="G11" s="129">
        <f>SUBTOTAL(9,G12:G30)</f>
        <v>0</v>
      </c>
      <c r="H11" s="130"/>
      <c r="I11" s="131"/>
    </row>
    <row r="12" spans="2:9" s="123" customFormat="1" outlineLevel="5" x14ac:dyDescent="0.25">
      <c r="B12" s="115" t="s">
        <v>574</v>
      </c>
      <c r="C12" s="116" t="s">
        <v>575</v>
      </c>
      <c r="D12" s="117" t="s">
        <v>221</v>
      </c>
      <c r="E12" s="118">
        <f>45+64+14+75+156+200+50+60</f>
        <v>664</v>
      </c>
      <c r="F12" s="119"/>
      <c r="G12" s="120">
        <f t="shared" ref="G12:G30" si="0">E12*F12</f>
        <v>0</v>
      </c>
      <c r="H12" s="121"/>
      <c r="I12" s="122"/>
    </row>
    <row r="13" spans="2:9" s="123" customFormat="1" outlineLevel="5" x14ac:dyDescent="0.25">
      <c r="B13" s="115" t="s">
        <v>576</v>
      </c>
      <c r="C13" s="116" t="s">
        <v>577</v>
      </c>
      <c r="D13" s="117" t="s">
        <v>578</v>
      </c>
      <c r="E13" s="118">
        <v>45</v>
      </c>
      <c r="F13" s="119"/>
      <c r="G13" s="120">
        <f t="shared" si="0"/>
        <v>0</v>
      </c>
      <c r="H13" s="121"/>
      <c r="I13" s="122"/>
    </row>
    <row r="14" spans="2:9" s="123" customFormat="1" outlineLevel="5" x14ac:dyDescent="0.25">
      <c r="B14" s="115" t="s">
        <v>579</v>
      </c>
      <c r="C14" s="116" t="s">
        <v>580</v>
      </c>
      <c r="D14" s="117" t="s">
        <v>581</v>
      </c>
      <c r="E14" s="118">
        <v>45</v>
      </c>
      <c r="F14" s="119"/>
      <c r="G14" s="120">
        <f t="shared" si="0"/>
        <v>0</v>
      </c>
      <c r="H14" s="121"/>
      <c r="I14" s="122"/>
    </row>
    <row r="15" spans="2:9" s="123" customFormat="1" outlineLevel="5" x14ac:dyDescent="0.25">
      <c r="B15" s="115" t="s">
        <v>582</v>
      </c>
      <c r="C15" s="116" t="s">
        <v>583</v>
      </c>
      <c r="D15" s="117" t="s">
        <v>578</v>
      </c>
      <c r="E15" s="118">
        <v>64</v>
      </c>
      <c r="F15" s="119"/>
      <c r="G15" s="120">
        <f t="shared" si="0"/>
        <v>0</v>
      </c>
      <c r="H15" s="121"/>
      <c r="I15" s="122"/>
    </row>
    <row r="16" spans="2:9" s="123" customFormat="1" outlineLevel="5" x14ac:dyDescent="0.25">
      <c r="B16" s="115" t="s">
        <v>584</v>
      </c>
      <c r="C16" s="116" t="s">
        <v>585</v>
      </c>
      <c r="D16" s="117" t="s">
        <v>581</v>
      </c>
      <c r="E16" s="118">
        <v>64</v>
      </c>
      <c r="F16" s="119"/>
      <c r="G16" s="120">
        <f t="shared" si="0"/>
        <v>0</v>
      </c>
      <c r="H16" s="121"/>
      <c r="I16" s="122"/>
    </row>
    <row r="17" spans="2:9" s="123" customFormat="1" outlineLevel="5" x14ac:dyDescent="0.25">
      <c r="B17" s="115" t="s">
        <v>586</v>
      </c>
      <c r="C17" s="116" t="s">
        <v>587</v>
      </c>
      <c r="D17" s="117" t="s">
        <v>578</v>
      </c>
      <c r="E17" s="118">
        <v>7</v>
      </c>
      <c r="F17" s="119"/>
      <c r="G17" s="120">
        <f t="shared" si="0"/>
        <v>0</v>
      </c>
      <c r="H17" s="121"/>
      <c r="I17" s="122"/>
    </row>
    <row r="18" spans="2:9" s="123" customFormat="1" outlineLevel="5" x14ac:dyDescent="0.25">
      <c r="B18" s="115" t="s">
        <v>588</v>
      </c>
      <c r="C18" s="116" t="s">
        <v>589</v>
      </c>
      <c r="D18" s="117" t="s">
        <v>581</v>
      </c>
      <c r="E18" s="118">
        <v>7</v>
      </c>
      <c r="F18" s="119"/>
      <c r="G18" s="120">
        <f t="shared" si="0"/>
        <v>0</v>
      </c>
      <c r="H18" s="121"/>
      <c r="I18" s="122"/>
    </row>
    <row r="19" spans="2:9" s="123" customFormat="1" outlineLevel="5" x14ac:dyDescent="0.25">
      <c r="B19" s="115" t="s">
        <v>590</v>
      </c>
      <c r="C19" s="116" t="s">
        <v>591</v>
      </c>
      <c r="D19" s="117" t="s">
        <v>578</v>
      </c>
      <c r="E19" s="118">
        <v>75</v>
      </c>
      <c r="F19" s="119"/>
      <c r="G19" s="120">
        <f t="shared" si="0"/>
        <v>0</v>
      </c>
      <c r="H19" s="121"/>
      <c r="I19" s="122"/>
    </row>
    <row r="20" spans="2:9" s="123" customFormat="1" outlineLevel="5" x14ac:dyDescent="0.25">
      <c r="B20" s="115" t="s">
        <v>592</v>
      </c>
      <c r="C20" s="116" t="s">
        <v>593</v>
      </c>
      <c r="D20" s="117" t="s">
        <v>581</v>
      </c>
      <c r="E20" s="118">
        <v>75</v>
      </c>
      <c r="F20" s="119"/>
      <c r="G20" s="120">
        <f t="shared" si="0"/>
        <v>0</v>
      </c>
      <c r="H20" s="121"/>
      <c r="I20" s="122"/>
    </row>
    <row r="21" spans="2:9" s="123" customFormat="1" outlineLevel="5" x14ac:dyDescent="0.25">
      <c r="B21" s="115" t="s">
        <v>594</v>
      </c>
      <c r="C21" s="116" t="s">
        <v>595</v>
      </c>
      <c r="D21" s="117" t="s">
        <v>578</v>
      </c>
      <c r="E21" s="118">
        <v>78</v>
      </c>
      <c r="F21" s="119"/>
      <c r="G21" s="120">
        <f t="shared" si="0"/>
        <v>0</v>
      </c>
      <c r="H21" s="121"/>
      <c r="I21" s="122"/>
    </row>
    <row r="22" spans="2:9" s="123" customFormat="1" outlineLevel="5" x14ac:dyDescent="0.25">
      <c r="B22" s="115" t="s">
        <v>596</v>
      </c>
      <c r="C22" s="116" t="s">
        <v>597</v>
      </c>
      <c r="D22" s="117" t="s">
        <v>581</v>
      </c>
      <c r="E22" s="118">
        <v>78</v>
      </c>
      <c r="F22" s="119"/>
      <c r="G22" s="120">
        <f t="shared" si="0"/>
        <v>0</v>
      </c>
      <c r="H22" s="121"/>
      <c r="I22" s="122"/>
    </row>
    <row r="23" spans="2:9" s="123" customFormat="1" outlineLevel="5" x14ac:dyDescent="0.25">
      <c r="B23" s="115" t="s">
        <v>598</v>
      </c>
      <c r="C23" s="116" t="s">
        <v>599</v>
      </c>
      <c r="D23" s="117" t="s">
        <v>578</v>
      </c>
      <c r="E23" s="118">
        <v>100</v>
      </c>
      <c r="F23" s="119"/>
      <c r="G23" s="120">
        <f t="shared" si="0"/>
        <v>0</v>
      </c>
      <c r="H23" s="121"/>
      <c r="I23" s="122"/>
    </row>
    <row r="24" spans="2:9" s="123" customFormat="1" outlineLevel="5" x14ac:dyDescent="0.25">
      <c r="B24" s="115" t="s">
        <v>600</v>
      </c>
      <c r="C24" s="116" t="s">
        <v>601</v>
      </c>
      <c r="D24" s="117" t="s">
        <v>581</v>
      </c>
      <c r="E24" s="118">
        <v>100</v>
      </c>
      <c r="F24" s="119"/>
      <c r="G24" s="120">
        <f t="shared" si="0"/>
        <v>0</v>
      </c>
      <c r="H24" s="121"/>
      <c r="I24" s="122"/>
    </row>
    <row r="25" spans="2:9" s="123" customFormat="1" outlineLevel="5" x14ac:dyDescent="0.25">
      <c r="B25" s="115" t="s">
        <v>602</v>
      </c>
      <c r="C25" s="116" t="s">
        <v>603</v>
      </c>
      <c r="D25" s="117" t="s">
        <v>578</v>
      </c>
      <c r="E25" s="118">
        <v>25</v>
      </c>
      <c r="F25" s="119"/>
      <c r="G25" s="120">
        <f t="shared" si="0"/>
        <v>0</v>
      </c>
      <c r="H25" s="121"/>
      <c r="I25" s="122"/>
    </row>
    <row r="26" spans="2:9" s="123" customFormat="1" outlineLevel="5" x14ac:dyDescent="0.25">
      <c r="B26" s="115" t="s">
        <v>604</v>
      </c>
      <c r="C26" s="116" t="s">
        <v>605</v>
      </c>
      <c r="D26" s="117" t="s">
        <v>581</v>
      </c>
      <c r="E26" s="118">
        <v>25</v>
      </c>
      <c r="F26" s="119"/>
      <c r="G26" s="120">
        <f t="shared" si="0"/>
        <v>0</v>
      </c>
      <c r="H26" s="121"/>
      <c r="I26" s="122"/>
    </row>
    <row r="27" spans="2:9" s="123" customFormat="1" outlineLevel="5" x14ac:dyDescent="0.25">
      <c r="B27" s="115" t="s">
        <v>606</v>
      </c>
      <c r="C27" s="116" t="s">
        <v>607</v>
      </c>
      <c r="D27" s="117" t="s">
        <v>578</v>
      </c>
      <c r="E27" s="118">
        <v>30</v>
      </c>
      <c r="F27" s="119"/>
      <c r="G27" s="120">
        <f t="shared" si="0"/>
        <v>0</v>
      </c>
      <c r="H27" s="121"/>
      <c r="I27" s="122"/>
    </row>
    <row r="28" spans="2:9" s="123" customFormat="1" outlineLevel="5" x14ac:dyDescent="0.25">
      <c r="B28" s="115" t="s">
        <v>608</v>
      </c>
      <c r="C28" s="116" t="s">
        <v>609</v>
      </c>
      <c r="D28" s="117" t="s">
        <v>581</v>
      </c>
      <c r="E28" s="118">
        <v>30</v>
      </c>
      <c r="F28" s="119"/>
      <c r="G28" s="120">
        <f t="shared" si="0"/>
        <v>0</v>
      </c>
      <c r="H28" s="121"/>
      <c r="I28" s="122"/>
    </row>
    <row r="29" spans="2:9" s="123" customFormat="1" ht="22.5" outlineLevel="5" x14ac:dyDescent="0.25">
      <c r="B29" s="115" t="s">
        <v>610</v>
      </c>
      <c r="C29" s="116" t="s">
        <v>611</v>
      </c>
      <c r="D29" s="117" t="s">
        <v>581</v>
      </c>
      <c r="E29" s="118">
        <v>7</v>
      </c>
      <c r="F29" s="119"/>
      <c r="G29" s="120">
        <f t="shared" si="0"/>
        <v>0</v>
      </c>
      <c r="H29" s="121"/>
      <c r="I29" s="122"/>
    </row>
    <row r="30" spans="2:9" s="123" customFormat="1" outlineLevel="5" x14ac:dyDescent="0.25">
      <c r="B30" s="115" t="s">
        <v>612</v>
      </c>
      <c r="C30" s="116" t="s">
        <v>613</v>
      </c>
      <c r="D30" s="117" t="s">
        <v>102</v>
      </c>
      <c r="E30" s="118">
        <v>1</v>
      </c>
      <c r="F30" s="119"/>
      <c r="G30" s="120">
        <f t="shared" si="0"/>
        <v>0</v>
      </c>
      <c r="H30" s="121"/>
      <c r="I30" s="122"/>
    </row>
    <row r="31" spans="2:9" s="132" customFormat="1" outlineLevel="2" x14ac:dyDescent="0.25">
      <c r="B31" s="124" t="s">
        <v>614</v>
      </c>
      <c r="C31" s="125" t="s">
        <v>615</v>
      </c>
      <c r="D31" s="126"/>
      <c r="E31" s="127"/>
      <c r="F31" s="128"/>
      <c r="G31" s="129">
        <f>SUBTOTAL(9,G32:G49)</f>
        <v>0</v>
      </c>
      <c r="H31" s="130"/>
      <c r="I31" s="131"/>
    </row>
    <row r="32" spans="2:9" s="123" customFormat="1" ht="22.5" outlineLevel="5" x14ac:dyDescent="0.25">
      <c r="B32" s="115" t="s">
        <v>616</v>
      </c>
      <c r="C32" s="116" t="s">
        <v>617</v>
      </c>
      <c r="D32" s="117" t="s">
        <v>581</v>
      </c>
      <c r="E32" s="118">
        <v>74</v>
      </c>
      <c r="F32" s="119"/>
      <c r="G32" s="120">
        <f t="shared" ref="G32:G49" si="1">E32*F32</f>
        <v>0</v>
      </c>
      <c r="H32" s="121"/>
      <c r="I32" s="122"/>
    </row>
    <row r="33" spans="2:9" s="123" customFormat="1" ht="22.5" outlineLevel="5" x14ac:dyDescent="0.25">
      <c r="B33" s="115" t="s">
        <v>618</v>
      </c>
      <c r="C33" s="116" t="s">
        <v>619</v>
      </c>
      <c r="D33" s="117" t="s">
        <v>581</v>
      </c>
      <c r="E33" s="118">
        <v>84</v>
      </c>
      <c r="F33" s="119"/>
      <c r="G33" s="120">
        <f t="shared" si="1"/>
        <v>0</v>
      </c>
      <c r="H33" s="121"/>
      <c r="I33" s="122"/>
    </row>
    <row r="34" spans="2:9" s="123" customFormat="1" ht="22.5" outlineLevel="5" x14ac:dyDescent="0.25">
      <c r="B34" s="115" t="s">
        <v>620</v>
      </c>
      <c r="C34" s="116" t="s">
        <v>621</v>
      </c>
      <c r="D34" s="117" t="s">
        <v>581</v>
      </c>
      <c r="E34" s="118">
        <v>220</v>
      </c>
      <c r="F34" s="119"/>
      <c r="G34" s="120">
        <f t="shared" si="1"/>
        <v>0</v>
      </c>
      <c r="H34" s="121"/>
      <c r="I34" s="122"/>
    </row>
    <row r="35" spans="2:9" s="123" customFormat="1" ht="22.5" outlineLevel="5" x14ac:dyDescent="0.25">
      <c r="B35" s="115" t="s">
        <v>622</v>
      </c>
      <c r="C35" s="116" t="s">
        <v>623</v>
      </c>
      <c r="D35" s="117" t="s">
        <v>581</v>
      </c>
      <c r="E35" s="118">
        <v>55</v>
      </c>
      <c r="F35" s="119"/>
      <c r="G35" s="120">
        <f t="shared" si="1"/>
        <v>0</v>
      </c>
      <c r="H35" s="121"/>
      <c r="I35" s="122"/>
    </row>
    <row r="36" spans="2:9" s="123" customFormat="1" outlineLevel="5" x14ac:dyDescent="0.25">
      <c r="B36" s="115" t="s">
        <v>624</v>
      </c>
      <c r="C36" s="116" t="s">
        <v>625</v>
      </c>
      <c r="D36" s="117" t="s">
        <v>581</v>
      </c>
      <c r="E36" s="118">
        <v>471</v>
      </c>
      <c r="F36" s="119"/>
      <c r="G36" s="120">
        <f t="shared" si="1"/>
        <v>0</v>
      </c>
      <c r="H36" s="121"/>
      <c r="I36" s="122"/>
    </row>
    <row r="37" spans="2:9" s="123" customFormat="1" ht="22.5" outlineLevel="5" x14ac:dyDescent="0.25">
      <c r="B37" s="115" t="s">
        <v>626</v>
      </c>
      <c r="C37" s="116" t="s">
        <v>627</v>
      </c>
      <c r="D37" s="117" t="s">
        <v>581</v>
      </c>
      <c r="E37" s="118">
        <v>12250</v>
      </c>
      <c r="F37" s="119"/>
      <c r="G37" s="120">
        <f t="shared" si="1"/>
        <v>0</v>
      </c>
      <c r="H37" s="121"/>
      <c r="I37" s="122"/>
    </row>
    <row r="38" spans="2:9" s="123" customFormat="1" ht="22.5" outlineLevel="5" x14ac:dyDescent="0.25">
      <c r="B38" s="115" t="s">
        <v>628</v>
      </c>
      <c r="C38" s="116" t="s">
        <v>629</v>
      </c>
      <c r="D38" s="117" t="s">
        <v>581</v>
      </c>
      <c r="E38" s="118">
        <v>3855</v>
      </c>
      <c r="F38" s="119"/>
      <c r="G38" s="120">
        <f t="shared" si="1"/>
        <v>0</v>
      </c>
      <c r="H38" s="121"/>
      <c r="I38" s="122"/>
    </row>
    <row r="39" spans="2:9" s="123" customFormat="1" ht="22.5" outlineLevel="5" x14ac:dyDescent="0.25">
      <c r="B39" s="115" t="s">
        <v>630</v>
      </c>
      <c r="C39" s="116" t="s">
        <v>631</v>
      </c>
      <c r="D39" s="117" t="s">
        <v>581</v>
      </c>
      <c r="E39" s="118">
        <v>2700</v>
      </c>
      <c r="F39" s="119"/>
      <c r="G39" s="120">
        <f t="shared" si="1"/>
        <v>0</v>
      </c>
      <c r="H39" s="121"/>
      <c r="I39" s="122"/>
    </row>
    <row r="40" spans="2:9" s="123" customFormat="1" ht="22.5" outlineLevel="5" x14ac:dyDescent="0.25">
      <c r="B40" s="115" t="s">
        <v>632</v>
      </c>
      <c r="C40" s="116" t="s">
        <v>633</v>
      </c>
      <c r="D40" s="117" t="s">
        <v>581</v>
      </c>
      <c r="E40" s="118">
        <v>200</v>
      </c>
      <c r="F40" s="119"/>
      <c r="G40" s="120">
        <f t="shared" si="1"/>
        <v>0</v>
      </c>
      <c r="H40" s="121"/>
      <c r="I40" s="122"/>
    </row>
    <row r="41" spans="2:9" s="123" customFormat="1" ht="22.5" outlineLevel="5" x14ac:dyDescent="0.25">
      <c r="B41" s="115" t="s">
        <v>634</v>
      </c>
      <c r="C41" s="116" t="s">
        <v>635</v>
      </c>
      <c r="D41" s="117" t="s">
        <v>581</v>
      </c>
      <c r="E41" s="118">
        <v>20</v>
      </c>
      <c r="F41" s="119"/>
      <c r="G41" s="120">
        <f t="shared" si="1"/>
        <v>0</v>
      </c>
      <c r="H41" s="121"/>
      <c r="I41" s="122"/>
    </row>
    <row r="42" spans="2:9" s="123" customFormat="1" ht="22.5" outlineLevel="5" x14ac:dyDescent="0.25">
      <c r="B42" s="115" t="s">
        <v>636</v>
      </c>
      <c r="C42" s="116" t="s">
        <v>637</v>
      </c>
      <c r="D42" s="117" t="s">
        <v>581</v>
      </c>
      <c r="E42" s="118">
        <v>55</v>
      </c>
      <c r="F42" s="119"/>
      <c r="G42" s="120">
        <f t="shared" si="1"/>
        <v>0</v>
      </c>
      <c r="H42" s="121"/>
      <c r="I42" s="122"/>
    </row>
    <row r="43" spans="2:9" s="123" customFormat="1" ht="22.5" outlineLevel="5" x14ac:dyDescent="0.25">
      <c r="B43" s="115" t="s">
        <v>638</v>
      </c>
      <c r="C43" s="116" t="s">
        <v>639</v>
      </c>
      <c r="D43" s="117" t="s">
        <v>581</v>
      </c>
      <c r="E43" s="118">
        <v>30</v>
      </c>
      <c r="F43" s="119"/>
      <c r="G43" s="120">
        <f t="shared" si="1"/>
        <v>0</v>
      </c>
      <c r="H43" s="121"/>
      <c r="I43" s="122"/>
    </row>
    <row r="44" spans="2:9" s="123" customFormat="1" ht="22.5" outlineLevel="5" x14ac:dyDescent="0.25">
      <c r="B44" s="115" t="s">
        <v>640</v>
      </c>
      <c r="C44" s="116" t="s">
        <v>641</v>
      </c>
      <c r="D44" s="117" t="s">
        <v>581</v>
      </c>
      <c r="E44" s="118">
        <v>30</v>
      </c>
      <c r="F44" s="119"/>
      <c r="G44" s="120">
        <f t="shared" si="1"/>
        <v>0</v>
      </c>
      <c r="H44" s="121"/>
      <c r="I44" s="122"/>
    </row>
    <row r="45" spans="2:9" s="123" customFormat="1" ht="22.5" outlineLevel="5" x14ac:dyDescent="0.25">
      <c r="B45" s="115" t="s">
        <v>642</v>
      </c>
      <c r="C45" s="116" t="s">
        <v>643</v>
      </c>
      <c r="D45" s="117" t="s">
        <v>581</v>
      </c>
      <c r="E45" s="118">
        <v>50</v>
      </c>
      <c r="F45" s="119"/>
      <c r="G45" s="120">
        <f t="shared" si="1"/>
        <v>0</v>
      </c>
      <c r="H45" s="121"/>
      <c r="I45" s="122"/>
    </row>
    <row r="46" spans="2:9" s="123" customFormat="1" outlineLevel="5" x14ac:dyDescent="0.25">
      <c r="B46" s="115" t="s">
        <v>644</v>
      </c>
      <c r="C46" s="116" t="s">
        <v>645</v>
      </c>
      <c r="D46" s="117" t="s">
        <v>581</v>
      </c>
      <c r="E46" s="118">
        <v>745</v>
      </c>
      <c r="F46" s="119"/>
      <c r="G46" s="120">
        <f t="shared" si="1"/>
        <v>0</v>
      </c>
      <c r="H46" s="121"/>
      <c r="I46" s="122"/>
    </row>
    <row r="47" spans="2:9" s="123" customFormat="1" outlineLevel="5" x14ac:dyDescent="0.25">
      <c r="B47" s="115" t="s">
        <v>646</v>
      </c>
      <c r="C47" s="116" t="s">
        <v>647</v>
      </c>
      <c r="D47" s="117" t="s">
        <v>581</v>
      </c>
      <c r="E47" s="118">
        <v>2800</v>
      </c>
      <c r="F47" s="119"/>
      <c r="G47" s="120">
        <f t="shared" si="1"/>
        <v>0</v>
      </c>
      <c r="H47" s="121"/>
      <c r="I47" s="122"/>
    </row>
    <row r="48" spans="2:9" s="123" customFormat="1" outlineLevel="5" x14ac:dyDescent="0.25">
      <c r="B48" s="115" t="s">
        <v>648</v>
      </c>
      <c r="C48" s="116" t="s">
        <v>649</v>
      </c>
      <c r="D48" s="117" t="s">
        <v>650</v>
      </c>
      <c r="E48" s="118">
        <v>34</v>
      </c>
      <c r="F48" s="119"/>
      <c r="G48" s="120">
        <f t="shared" si="1"/>
        <v>0</v>
      </c>
      <c r="H48" s="121"/>
      <c r="I48" s="122"/>
    </row>
    <row r="49" spans="2:9" s="123" customFormat="1" outlineLevel="5" x14ac:dyDescent="0.25">
      <c r="B49" s="115" t="s">
        <v>651</v>
      </c>
      <c r="C49" s="116" t="s">
        <v>652</v>
      </c>
      <c r="D49" s="117" t="s">
        <v>650</v>
      </c>
      <c r="E49" s="118">
        <v>228</v>
      </c>
      <c r="F49" s="119"/>
      <c r="G49" s="120">
        <f t="shared" si="1"/>
        <v>0</v>
      </c>
      <c r="H49" s="121"/>
      <c r="I49" s="122"/>
    </row>
    <row r="50" spans="2:9" s="132" customFormat="1" outlineLevel="2" x14ac:dyDescent="0.25">
      <c r="B50" s="124" t="s">
        <v>653</v>
      </c>
      <c r="C50" s="125" t="s">
        <v>654</v>
      </c>
      <c r="D50" s="126"/>
      <c r="E50" s="127"/>
      <c r="F50" s="128"/>
      <c r="G50" s="129">
        <f>SUBTOTAL(9,G51:G73)</f>
        <v>0</v>
      </c>
      <c r="H50" s="130"/>
      <c r="I50" s="131"/>
    </row>
    <row r="51" spans="2:9" s="123" customFormat="1" outlineLevel="5" x14ac:dyDescent="0.25">
      <c r="B51" s="115" t="s">
        <v>655</v>
      </c>
      <c r="C51" s="116" t="s">
        <v>656</v>
      </c>
      <c r="D51" s="117" t="s">
        <v>102</v>
      </c>
      <c r="E51" s="118">
        <v>1</v>
      </c>
      <c r="F51" s="119"/>
      <c r="G51" s="120">
        <f t="shared" ref="G51:G73" si="2">E51*F51</f>
        <v>0</v>
      </c>
      <c r="H51" s="121"/>
      <c r="I51" s="122"/>
    </row>
    <row r="52" spans="2:9" s="123" customFormat="1" outlineLevel="5" x14ac:dyDescent="0.25">
      <c r="B52" s="115" t="s">
        <v>657</v>
      </c>
      <c r="C52" s="116" t="s">
        <v>658</v>
      </c>
      <c r="D52" s="117" t="s">
        <v>102</v>
      </c>
      <c r="E52" s="118">
        <v>1</v>
      </c>
      <c r="F52" s="119"/>
      <c r="G52" s="120">
        <f t="shared" si="2"/>
        <v>0</v>
      </c>
      <c r="H52" s="121"/>
      <c r="I52" s="122"/>
    </row>
    <row r="53" spans="2:9" s="123" customFormat="1" outlineLevel="5" x14ac:dyDescent="0.25">
      <c r="B53" s="115" t="s">
        <v>659</v>
      </c>
      <c r="C53" s="116" t="s">
        <v>660</v>
      </c>
      <c r="D53" s="117" t="s">
        <v>221</v>
      </c>
      <c r="E53" s="118">
        <v>1</v>
      </c>
      <c r="F53" s="119"/>
      <c r="G53" s="120">
        <f t="shared" si="2"/>
        <v>0</v>
      </c>
      <c r="H53" s="121"/>
      <c r="I53" s="122"/>
    </row>
    <row r="54" spans="2:9" s="123" customFormat="1" outlineLevel="5" x14ac:dyDescent="0.25">
      <c r="B54" s="115" t="s">
        <v>661</v>
      </c>
      <c r="C54" s="116" t="s">
        <v>662</v>
      </c>
      <c r="D54" s="117" t="s">
        <v>221</v>
      </c>
      <c r="E54" s="118">
        <v>1</v>
      </c>
      <c r="F54" s="119"/>
      <c r="G54" s="120">
        <f t="shared" si="2"/>
        <v>0</v>
      </c>
      <c r="H54" s="121"/>
      <c r="I54" s="122"/>
    </row>
    <row r="55" spans="2:9" s="123" customFormat="1" outlineLevel="5" x14ac:dyDescent="0.25">
      <c r="B55" s="115" t="s">
        <v>663</v>
      </c>
      <c r="C55" s="116" t="s">
        <v>664</v>
      </c>
      <c r="D55" s="117" t="s">
        <v>221</v>
      </c>
      <c r="E55" s="118">
        <v>1</v>
      </c>
      <c r="F55" s="119"/>
      <c r="G55" s="120">
        <f t="shared" si="2"/>
        <v>0</v>
      </c>
      <c r="H55" s="121"/>
      <c r="I55" s="122"/>
    </row>
    <row r="56" spans="2:9" s="123" customFormat="1" outlineLevel="5" x14ac:dyDescent="0.25">
      <c r="B56" s="115" t="s">
        <v>665</v>
      </c>
      <c r="C56" s="116" t="s">
        <v>666</v>
      </c>
      <c r="D56" s="117" t="s">
        <v>221</v>
      </c>
      <c r="E56" s="118">
        <v>1</v>
      </c>
      <c r="F56" s="119"/>
      <c r="G56" s="120">
        <f t="shared" si="2"/>
        <v>0</v>
      </c>
      <c r="H56" s="121"/>
      <c r="I56" s="122"/>
    </row>
    <row r="57" spans="2:9" s="123" customFormat="1" outlineLevel="5" x14ac:dyDescent="0.25">
      <c r="B57" s="115" t="s">
        <v>667</v>
      </c>
      <c r="C57" s="116" t="s">
        <v>668</v>
      </c>
      <c r="D57" s="117" t="s">
        <v>221</v>
      </c>
      <c r="E57" s="118">
        <v>1</v>
      </c>
      <c r="F57" s="119"/>
      <c r="G57" s="120">
        <f t="shared" si="2"/>
        <v>0</v>
      </c>
      <c r="H57" s="121"/>
      <c r="I57" s="122"/>
    </row>
    <row r="58" spans="2:9" s="123" customFormat="1" outlineLevel="5" x14ac:dyDescent="0.25">
      <c r="B58" s="115" t="s">
        <v>669</v>
      </c>
      <c r="C58" s="116" t="s">
        <v>670</v>
      </c>
      <c r="D58" s="117" t="s">
        <v>221</v>
      </c>
      <c r="E58" s="118">
        <v>1</v>
      </c>
      <c r="F58" s="119"/>
      <c r="G58" s="120">
        <f t="shared" si="2"/>
        <v>0</v>
      </c>
      <c r="H58" s="121"/>
      <c r="I58" s="122"/>
    </row>
    <row r="59" spans="2:9" s="123" customFormat="1" outlineLevel="5" x14ac:dyDescent="0.25">
      <c r="B59" s="115" t="s">
        <v>671</v>
      </c>
      <c r="C59" s="116" t="s">
        <v>672</v>
      </c>
      <c r="D59" s="117" t="s">
        <v>221</v>
      </c>
      <c r="E59" s="118">
        <v>1</v>
      </c>
      <c r="F59" s="119"/>
      <c r="G59" s="120">
        <f t="shared" si="2"/>
        <v>0</v>
      </c>
      <c r="H59" s="121"/>
      <c r="I59" s="122"/>
    </row>
    <row r="60" spans="2:9" s="123" customFormat="1" outlineLevel="5" x14ac:dyDescent="0.25">
      <c r="B60" s="115" t="s">
        <v>673</v>
      </c>
      <c r="C60" s="116" t="s">
        <v>674</v>
      </c>
      <c r="D60" s="117" t="s">
        <v>221</v>
      </c>
      <c r="E60" s="118">
        <v>1</v>
      </c>
      <c r="F60" s="119"/>
      <c r="G60" s="120">
        <f t="shared" si="2"/>
        <v>0</v>
      </c>
      <c r="H60" s="121"/>
      <c r="I60" s="122"/>
    </row>
    <row r="61" spans="2:9" s="123" customFormat="1" outlineLevel="5" x14ac:dyDescent="0.25">
      <c r="B61" s="115" t="s">
        <v>675</v>
      </c>
      <c r="C61" s="116" t="s">
        <v>676</v>
      </c>
      <c r="D61" s="117" t="s">
        <v>221</v>
      </c>
      <c r="E61" s="118">
        <v>1</v>
      </c>
      <c r="F61" s="119"/>
      <c r="G61" s="120">
        <f t="shared" si="2"/>
        <v>0</v>
      </c>
      <c r="H61" s="121"/>
      <c r="I61" s="122"/>
    </row>
    <row r="62" spans="2:9" s="123" customFormat="1" outlineLevel="5" x14ac:dyDescent="0.25">
      <c r="B62" s="115" t="s">
        <v>677</v>
      </c>
      <c r="C62" s="116" t="s">
        <v>678</v>
      </c>
      <c r="D62" s="117" t="s">
        <v>221</v>
      </c>
      <c r="E62" s="118">
        <v>1</v>
      </c>
      <c r="F62" s="119"/>
      <c r="G62" s="120">
        <f t="shared" si="2"/>
        <v>0</v>
      </c>
      <c r="H62" s="121"/>
      <c r="I62" s="122"/>
    </row>
    <row r="63" spans="2:9" s="123" customFormat="1" outlineLevel="5" x14ac:dyDescent="0.25">
      <c r="B63" s="115" t="s">
        <v>679</v>
      </c>
      <c r="C63" s="116" t="s">
        <v>680</v>
      </c>
      <c r="D63" s="117" t="s">
        <v>221</v>
      </c>
      <c r="E63" s="118">
        <v>1</v>
      </c>
      <c r="F63" s="119"/>
      <c r="G63" s="120">
        <f t="shared" si="2"/>
        <v>0</v>
      </c>
      <c r="H63" s="121"/>
      <c r="I63" s="122"/>
    </row>
    <row r="64" spans="2:9" s="123" customFormat="1" outlineLevel="5" x14ac:dyDescent="0.25">
      <c r="B64" s="115" t="s">
        <v>681</v>
      </c>
      <c r="C64" s="116" t="s">
        <v>682</v>
      </c>
      <c r="D64" s="117" t="s">
        <v>221</v>
      </c>
      <c r="E64" s="118">
        <v>1</v>
      </c>
      <c r="F64" s="119"/>
      <c r="G64" s="120">
        <f t="shared" si="2"/>
        <v>0</v>
      </c>
      <c r="H64" s="121"/>
      <c r="I64" s="122"/>
    </row>
    <row r="65" spans="2:9" s="123" customFormat="1" outlineLevel="5" x14ac:dyDescent="0.25">
      <c r="B65" s="115" t="s">
        <v>683</v>
      </c>
      <c r="C65" s="116" t="s">
        <v>684</v>
      </c>
      <c r="D65" s="117" t="s">
        <v>221</v>
      </c>
      <c r="E65" s="118">
        <v>1</v>
      </c>
      <c r="F65" s="119"/>
      <c r="G65" s="120">
        <f t="shared" si="2"/>
        <v>0</v>
      </c>
      <c r="H65" s="121"/>
      <c r="I65" s="122"/>
    </row>
    <row r="66" spans="2:9" s="123" customFormat="1" outlineLevel="5" x14ac:dyDescent="0.25">
      <c r="B66" s="115" t="s">
        <v>685</v>
      </c>
      <c r="C66" s="116" t="s">
        <v>686</v>
      </c>
      <c r="D66" s="117" t="s">
        <v>221</v>
      </c>
      <c r="E66" s="118">
        <v>1</v>
      </c>
      <c r="F66" s="119"/>
      <c r="G66" s="120">
        <f t="shared" si="2"/>
        <v>0</v>
      </c>
      <c r="H66" s="121"/>
      <c r="I66" s="122"/>
    </row>
    <row r="67" spans="2:9" s="123" customFormat="1" outlineLevel="5" x14ac:dyDescent="0.25">
      <c r="B67" s="115" t="s">
        <v>687</v>
      </c>
      <c r="C67" s="116" t="s">
        <v>688</v>
      </c>
      <c r="D67" s="117" t="s">
        <v>221</v>
      </c>
      <c r="E67" s="118">
        <v>1</v>
      </c>
      <c r="F67" s="119"/>
      <c r="G67" s="120">
        <f t="shared" si="2"/>
        <v>0</v>
      </c>
      <c r="H67" s="121"/>
      <c r="I67" s="122"/>
    </row>
    <row r="68" spans="2:9" s="123" customFormat="1" outlineLevel="5" x14ac:dyDescent="0.25">
      <c r="B68" s="115" t="s">
        <v>689</v>
      </c>
      <c r="C68" s="116" t="s">
        <v>690</v>
      </c>
      <c r="D68" s="117" t="s">
        <v>221</v>
      </c>
      <c r="E68" s="118">
        <v>1</v>
      </c>
      <c r="F68" s="119"/>
      <c r="G68" s="120">
        <f t="shared" si="2"/>
        <v>0</v>
      </c>
      <c r="H68" s="121"/>
      <c r="I68" s="122"/>
    </row>
    <row r="69" spans="2:9" s="123" customFormat="1" outlineLevel="5" x14ac:dyDescent="0.25">
      <c r="B69" s="115" t="s">
        <v>691</v>
      </c>
      <c r="C69" s="116" t="s">
        <v>692</v>
      </c>
      <c r="D69" s="117" t="s">
        <v>221</v>
      </c>
      <c r="E69" s="118">
        <v>1</v>
      </c>
      <c r="F69" s="119"/>
      <c r="G69" s="120">
        <f t="shared" si="2"/>
        <v>0</v>
      </c>
      <c r="H69" s="121"/>
      <c r="I69" s="122"/>
    </row>
    <row r="70" spans="2:9" s="123" customFormat="1" outlineLevel="5" x14ac:dyDescent="0.25">
      <c r="B70" s="115" t="s">
        <v>693</v>
      </c>
      <c r="C70" s="116" t="s">
        <v>694</v>
      </c>
      <c r="D70" s="117" t="s">
        <v>221</v>
      </c>
      <c r="E70" s="118">
        <v>1</v>
      </c>
      <c r="F70" s="119"/>
      <c r="G70" s="120">
        <f t="shared" si="2"/>
        <v>0</v>
      </c>
      <c r="H70" s="121"/>
      <c r="I70" s="122"/>
    </row>
    <row r="71" spans="2:9" s="123" customFormat="1" outlineLevel="5" x14ac:dyDescent="0.25">
      <c r="B71" s="115" t="s">
        <v>695</v>
      </c>
      <c r="C71" s="116" t="s">
        <v>696</v>
      </c>
      <c r="D71" s="117" t="s">
        <v>221</v>
      </c>
      <c r="E71" s="118">
        <v>1</v>
      </c>
      <c r="F71" s="119"/>
      <c r="G71" s="120">
        <f t="shared" si="2"/>
        <v>0</v>
      </c>
      <c r="H71" s="121"/>
      <c r="I71" s="122"/>
    </row>
    <row r="72" spans="2:9" s="123" customFormat="1" outlineLevel="5" x14ac:dyDescent="0.25">
      <c r="B72" s="115" t="s">
        <v>697</v>
      </c>
      <c r="C72" s="116" t="s">
        <v>698</v>
      </c>
      <c r="D72" s="117" t="s">
        <v>221</v>
      </c>
      <c r="E72" s="118">
        <v>1</v>
      </c>
      <c r="F72" s="119"/>
      <c r="G72" s="120">
        <f t="shared" si="2"/>
        <v>0</v>
      </c>
      <c r="H72" s="121"/>
      <c r="I72" s="122"/>
    </row>
    <row r="73" spans="2:9" s="123" customFormat="1" outlineLevel="5" x14ac:dyDescent="0.25">
      <c r="B73" s="115" t="s">
        <v>699</v>
      </c>
      <c r="C73" s="116" t="s">
        <v>700</v>
      </c>
      <c r="D73" s="117" t="s">
        <v>578</v>
      </c>
      <c r="E73" s="118">
        <v>22</v>
      </c>
      <c r="F73" s="119"/>
      <c r="G73" s="120">
        <f t="shared" si="2"/>
        <v>0</v>
      </c>
      <c r="H73" s="121"/>
      <c r="I73" s="122"/>
    </row>
    <row r="74" spans="2:9" s="132" customFormat="1" outlineLevel="2" x14ac:dyDescent="0.25">
      <c r="B74" s="124" t="s">
        <v>701</v>
      </c>
      <c r="C74" s="125" t="s">
        <v>702</v>
      </c>
      <c r="D74" s="126"/>
      <c r="E74" s="127"/>
      <c r="F74" s="128"/>
      <c r="G74" s="129">
        <f>SUBTOTAL(9,G75:G77)</f>
        <v>0</v>
      </c>
      <c r="H74" s="130"/>
      <c r="I74" s="131"/>
    </row>
    <row r="75" spans="2:9" s="123" customFormat="1" outlineLevel="5" x14ac:dyDescent="0.25">
      <c r="B75" s="115" t="s">
        <v>703</v>
      </c>
      <c r="C75" s="116" t="s">
        <v>704</v>
      </c>
      <c r="D75" s="117" t="s">
        <v>221</v>
      </c>
      <c r="E75" s="118">
        <v>1</v>
      </c>
      <c r="F75" s="119"/>
      <c r="G75" s="120">
        <f>E75*F75</f>
        <v>0</v>
      </c>
      <c r="H75" s="121"/>
      <c r="I75" s="122"/>
    </row>
    <row r="76" spans="2:9" s="123" customFormat="1" outlineLevel="5" x14ac:dyDescent="0.25">
      <c r="B76" s="115" t="s">
        <v>705</v>
      </c>
      <c r="C76" s="116" t="s">
        <v>706</v>
      </c>
      <c r="D76" s="117" t="s">
        <v>221</v>
      </c>
      <c r="E76" s="118">
        <v>1</v>
      </c>
      <c r="F76" s="119"/>
      <c r="G76" s="120">
        <f>E76*F76</f>
        <v>0</v>
      </c>
      <c r="H76" s="121"/>
      <c r="I76" s="122"/>
    </row>
    <row r="77" spans="2:9" s="123" customFormat="1" outlineLevel="5" x14ac:dyDescent="0.25">
      <c r="B77" s="115" t="s">
        <v>707</v>
      </c>
      <c r="C77" s="116" t="s">
        <v>700</v>
      </c>
      <c r="D77" s="117" t="s">
        <v>578</v>
      </c>
      <c r="E77" s="118">
        <v>2</v>
      </c>
      <c r="F77" s="119"/>
      <c r="G77" s="120">
        <f>E77*F77</f>
        <v>0</v>
      </c>
      <c r="H77" s="121"/>
      <c r="I77" s="122"/>
    </row>
    <row r="78" spans="2:9" s="132" customFormat="1" outlineLevel="2" x14ac:dyDescent="0.25">
      <c r="B78" s="124" t="s">
        <v>708</v>
      </c>
      <c r="C78" s="125" t="s">
        <v>709</v>
      </c>
      <c r="D78" s="126"/>
      <c r="E78" s="127"/>
      <c r="F78" s="128"/>
      <c r="G78" s="129">
        <f>SUBTOTAL(9,G79:G105)</f>
        <v>0</v>
      </c>
      <c r="H78" s="130"/>
      <c r="I78" s="131"/>
    </row>
    <row r="79" spans="2:9" s="123" customFormat="1" outlineLevel="5" x14ac:dyDescent="0.25">
      <c r="B79" s="115" t="s">
        <v>710</v>
      </c>
      <c r="C79" s="116" t="s">
        <v>711</v>
      </c>
      <c r="D79" s="117" t="s">
        <v>102</v>
      </c>
      <c r="E79" s="118">
        <v>9</v>
      </c>
      <c r="F79" s="119"/>
      <c r="G79" s="120">
        <f t="shared" ref="G79:G105" si="3">E79*F79</f>
        <v>0</v>
      </c>
      <c r="H79" s="121"/>
      <c r="I79" s="122"/>
    </row>
    <row r="80" spans="2:9" s="123" customFormat="1" outlineLevel="5" x14ac:dyDescent="0.25">
      <c r="B80" s="115" t="s">
        <v>712</v>
      </c>
      <c r="C80" s="116" t="s">
        <v>713</v>
      </c>
      <c r="D80" s="117" t="s">
        <v>102</v>
      </c>
      <c r="E80" s="118">
        <v>2</v>
      </c>
      <c r="F80" s="119"/>
      <c r="G80" s="120">
        <f t="shared" si="3"/>
        <v>0</v>
      </c>
      <c r="H80" s="121"/>
      <c r="I80" s="122"/>
    </row>
    <row r="81" spans="2:9" s="123" customFormat="1" outlineLevel="5" x14ac:dyDescent="0.25">
      <c r="B81" s="115" t="s">
        <v>714</v>
      </c>
      <c r="C81" s="116" t="s">
        <v>715</v>
      </c>
      <c r="D81" s="117" t="s">
        <v>102</v>
      </c>
      <c r="E81" s="118">
        <v>15</v>
      </c>
      <c r="F81" s="119"/>
      <c r="G81" s="120">
        <f t="shared" si="3"/>
        <v>0</v>
      </c>
      <c r="H81" s="121"/>
      <c r="I81" s="122"/>
    </row>
    <row r="82" spans="2:9" s="123" customFormat="1" outlineLevel="5" x14ac:dyDescent="0.25">
      <c r="B82" s="115" t="s">
        <v>716</v>
      </c>
      <c r="C82" s="116" t="s">
        <v>717</v>
      </c>
      <c r="D82" s="117" t="s">
        <v>102</v>
      </c>
      <c r="E82" s="118">
        <v>2</v>
      </c>
      <c r="F82" s="119"/>
      <c r="G82" s="120">
        <f t="shared" si="3"/>
        <v>0</v>
      </c>
      <c r="H82" s="121"/>
      <c r="I82" s="122"/>
    </row>
    <row r="83" spans="2:9" s="123" customFormat="1" outlineLevel="5" x14ac:dyDescent="0.25">
      <c r="B83" s="115" t="s">
        <v>718</v>
      </c>
      <c r="C83" s="116" t="s">
        <v>719</v>
      </c>
      <c r="D83" s="117" t="s">
        <v>102</v>
      </c>
      <c r="E83" s="118">
        <v>2</v>
      </c>
      <c r="F83" s="119"/>
      <c r="G83" s="120">
        <f t="shared" si="3"/>
        <v>0</v>
      </c>
      <c r="H83" s="121"/>
      <c r="I83" s="122"/>
    </row>
    <row r="84" spans="2:9" s="123" customFormat="1" outlineLevel="5" x14ac:dyDescent="0.25">
      <c r="B84" s="115" t="s">
        <v>720</v>
      </c>
      <c r="C84" s="116" t="s">
        <v>721</v>
      </c>
      <c r="D84" s="117" t="s">
        <v>102</v>
      </c>
      <c r="E84" s="118">
        <v>2</v>
      </c>
      <c r="F84" s="119"/>
      <c r="G84" s="120">
        <f t="shared" si="3"/>
        <v>0</v>
      </c>
      <c r="H84" s="121"/>
      <c r="I84" s="122"/>
    </row>
    <row r="85" spans="2:9" s="123" customFormat="1" outlineLevel="5" x14ac:dyDescent="0.25">
      <c r="B85" s="115" t="s">
        <v>722</v>
      </c>
      <c r="C85" s="116" t="s">
        <v>723</v>
      </c>
      <c r="D85" s="117" t="s">
        <v>102</v>
      </c>
      <c r="E85" s="118">
        <v>107</v>
      </c>
      <c r="F85" s="119"/>
      <c r="G85" s="120">
        <f t="shared" si="3"/>
        <v>0</v>
      </c>
      <c r="H85" s="121"/>
      <c r="I85" s="122"/>
    </row>
    <row r="86" spans="2:9" s="123" customFormat="1" outlineLevel="5" x14ac:dyDescent="0.25">
      <c r="B86" s="115" t="s">
        <v>724</v>
      </c>
      <c r="C86" s="116" t="s">
        <v>725</v>
      </c>
      <c r="D86" s="117" t="s">
        <v>102</v>
      </c>
      <c r="E86" s="118">
        <v>75</v>
      </c>
      <c r="F86" s="119"/>
      <c r="G86" s="120">
        <f t="shared" si="3"/>
        <v>0</v>
      </c>
      <c r="H86" s="121"/>
      <c r="I86" s="122"/>
    </row>
    <row r="87" spans="2:9" s="123" customFormat="1" outlineLevel="5" x14ac:dyDescent="0.25">
      <c r="B87" s="115" t="s">
        <v>726</v>
      </c>
      <c r="C87" s="116" t="s">
        <v>727</v>
      </c>
      <c r="D87" s="117" t="s">
        <v>102</v>
      </c>
      <c r="E87" s="118">
        <v>34</v>
      </c>
      <c r="F87" s="119"/>
      <c r="G87" s="120">
        <f t="shared" si="3"/>
        <v>0</v>
      </c>
      <c r="H87" s="121"/>
      <c r="I87" s="122"/>
    </row>
    <row r="88" spans="2:9" s="123" customFormat="1" outlineLevel="5" x14ac:dyDescent="0.25">
      <c r="B88" s="115" t="s">
        <v>728</v>
      </c>
      <c r="C88" s="116" t="s">
        <v>729</v>
      </c>
      <c r="D88" s="117" t="s">
        <v>102</v>
      </c>
      <c r="E88" s="118">
        <v>2</v>
      </c>
      <c r="F88" s="119"/>
      <c r="G88" s="120">
        <f t="shared" si="3"/>
        <v>0</v>
      </c>
      <c r="H88" s="121"/>
      <c r="I88" s="122"/>
    </row>
    <row r="89" spans="2:9" s="123" customFormat="1" outlineLevel="5" x14ac:dyDescent="0.25">
      <c r="B89" s="115" t="s">
        <v>730</v>
      </c>
      <c r="C89" s="116" t="s">
        <v>731</v>
      </c>
      <c r="D89" s="117" t="s">
        <v>102</v>
      </c>
      <c r="E89" s="118">
        <v>64</v>
      </c>
      <c r="F89" s="119"/>
      <c r="G89" s="120">
        <f t="shared" si="3"/>
        <v>0</v>
      </c>
      <c r="H89" s="121"/>
      <c r="I89" s="122"/>
    </row>
    <row r="90" spans="2:9" s="123" customFormat="1" outlineLevel="5" x14ac:dyDescent="0.25">
      <c r="B90" s="115" t="s">
        <v>732</v>
      </c>
      <c r="C90" s="116" t="s">
        <v>733</v>
      </c>
      <c r="D90" s="117" t="s">
        <v>102</v>
      </c>
      <c r="E90" s="118">
        <v>1</v>
      </c>
      <c r="F90" s="119"/>
      <c r="G90" s="120">
        <f t="shared" si="3"/>
        <v>0</v>
      </c>
      <c r="H90" s="121"/>
      <c r="I90" s="122"/>
    </row>
    <row r="91" spans="2:9" s="123" customFormat="1" outlineLevel="5" x14ac:dyDescent="0.25">
      <c r="B91" s="115" t="s">
        <v>734</v>
      </c>
      <c r="C91" s="116" t="s">
        <v>735</v>
      </c>
      <c r="D91" s="117" t="s">
        <v>102</v>
      </c>
      <c r="E91" s="118">
        <v>15</v>
      </c>
      <c r="F91" s="119"/>
      <c r="G91" s="120">
        <f t="shared" si="3"/>
        <v>0</v>
      </c>
      <c r="H91" s="121"/>
      <c r="I91" s="122"/>
    </row>
    <row r="92" spans="2:9" s="123" customFormat="1" outlineLevel="5" x14ac:dyDescent="0.25">
      <c r="B92" s="115" t="s">
        <v>736</v>
      </c>
      <c r="C92" s="116" t="s">
        <v>737</v>
      </c>
      <c r="D92" s="117" t="s">
        <v>102</v>
      </c>
      <c r="E92" s="118">
        <v>15</v>
      </c>
      <c r="F92" s="119"/>
      <c r="G92" s="120">
        <f t="shared" si="3"/>
        <v>0</v>
      </c>
      <c r="H92" s="121"/>
      <c r="I92" s="122"/>
    </row>
    <row r="93" spans="2:9" s="123" customFormat="1" outlineLevel="5" x14ac:dyDescent="0.25">
      <c r="B93" s="115" t="s">
        <v>738</v>
      </c>
      <c r="C93" s="116" t="s">
        <v>739</v>
      </c>
      <c r="D93" s="117" t="s">
        <v>102</v>
      </c>
      <c r="E93" s="118">
        <v>2</v>
      </c>
      <c r="F93" s="119"/>
      <c r="G93" s="120">
        <f t="shared" si="3"/>
        <v>0</v>
      </c>
      <c r="H93" s="121"/>
      <c r="I93" s="122"/>
    </row>
    <row r="94" spans="2:9" s="123" customFormat="1" outlineLevel="5" x14ac:dyDescent="0.25">
      <c r="B94" s="115" t="s">
        <v>740</v>
      </c>
      <c r="C94" s="116" t="s">
        <v>741</v>
      </c>
      <c r="D94" s="117" t="s">
        <v>102</v>
      </c>
      <c r="E94" s="118">
        <v>2</v>
      </c>
      <c r="F94" s="119"/>
      <c r="G94" s="120">
        <f t="shared" si="3"/>
        <v>0</v>
      </c>
      <c r="H94" s="121"/>
      <c r="I94" s="122"/>
    </row>
    <row r="95" spans="2:9" s="123" customFormat="1" outlineLevel="5" x14ac:dyDescent="0.25">
      <c r="B95" s="115" t="s">
        <v>742</v>
      </c>
      <c r="C95" s="116" t="s">
        <v>743</v>
      </c>
      <c r="D95" s="117" t="s">
        <v>102</v>
      </c>
      <c r="E95" s="118">
        <v>25</v>
      </c>
      <c r="F95" s="119"/>
      <c r="G95" s="120">
        <f t="shared" si="3"/>
        <v>0</v>
      </c>
      <c r="H95" s="121"/>
      <c r="I95" s="122"/>
    </row>
    <row r="96" spans="2:9" s="123" customFormat="1" outlineLevel="5" x14ac:dyDescent="0.25">
      <c r="B96" s="115" t="s">
        <v>744</v>
      </c>
      <c r="C96" s="116" t="s">
        <v>745</v>
      </c>
      <c r="D96" s="117" t="s">
        <v>102</v>
      </c>
      <c r="E96" s="118">
        <v>2</v>
      </c>
      <c r="F96" s="119"/>
      <c r="G96" s="120">
        <f t="shared" si="3"/>
        <v>0</v>
      </c>
      <c r="H96" s="121"/>
      <c r="I96" s="122"/>
    </row>
    <row r="97" spans="2:9" s="123" customFormat="1" outlineLevel="5" x14ac:dyDescent="0.25">
      <c r="B97" s="115" t="s">
        <v>746</v>
      </c>
      <c r="C97" s="116" t="s">
        <v>747</v>
      </c>
      <c r="D97" s="117" t="s">
        <v>102</v>
      </c>
      <c r="E97" s="118">
        <v>1</v>
      </c>
      <c r="F97" s="119"/>
      <c r="G97" s="120">
        <f t="shared" si="3"/>
        <v>0</v>
      </c>
      <c r="H97" s="121"/>
      <c r="I97" s="122"/>
    </row>
    <row r="98" spans="2:9" s="123" customFormat="1" outlineLevel="5" x14ac:dyDescent="0.25">
      <c r="B98" s="115" t="s">
        <v>748</v>
      </c>
      <c r="C98" s="116" t="s">
        <v>749</v>
      </c>
      <c r="D98" s="117" t="s">
        <v>102</v>
      </c>
      <c r="E98" s="118">
        <v>1</v>
      </c>
      <c r="F98" s="119"/>
      <c r="G98" s="120">
        <f t="shared" si="3"/>
        <v>0</v>
      </c>
      <c r="H98" s="121"/>
      <c r="I98" s="122"/>
    </row>
    <row r="99" spans="2:9" s="123" customFormat="1" outlineLevel="5" x14ac:dyDescent="0.25">
      <c r="B99" s="115" t="s">
        <v>750</v>
      </c>
      <c r="C99" s="116" t="s">
        <v>751</v>
      </c>
      <c r="D99" s="117" t="s">
        <v>102</v>
      </c>
      <c r="E99" s="118">
        <v>12</v>
      </c>
      <c r="F99" s="119"/>
      <c r="G99" s="120">
        <f t="shared" si="3"/>
        <v>0</v>
      </c>
      <c r="H99" s="121"/>
      <c r="I99" s="122"/>
    </row>
    <row r="100" spans="2:9" s="123" customFormat="1" outlineLevel="5" x14ac:dyDescent="0.25">
      <c r="B100" s="115" t="s">
        <v>752</v>
      </c>
      <c r="C100" s="116" t="s">
        <v>753</v>
      </c>
      <c r="D100" s="117" t="s">
        <v>102</v>
      </c>
      <c r="E100" s="118">
        <v>8</v>
      </c>
      <c r="F100" s="119"/>
      <c r="G100" s="120">
        <f t="shared" si="3"/>
        <v>0</v>
      </c>
      <c r="H100" s="121"/>
      <c r="I100" s="122"/>
    </row>
    <row r="101" spans="2:9" s="123" customFormat="1" outlineLevel="5" x14ac:dyDescent="0.25">
      <c r="B101" s="115" t="s">
        <v>754</v>
      </c>
      <c r="C101" s="116" t="s">
        <v>755</v>
      </c>
      <c r="D101" s="117" t="s">
        <v>102</v>
      </c>
      <c r="E101" s="118">
        <v>10</v>
      </c>
      <c r="F101" s="119"/>
      <c r="G101" s="120">
        <f t="shared" si="3"/>
        <v>0</v>
      </c>
      <c r="H101" s="121"/>
      <c r="I101" s="122"/>
    </row>
    <row r="102" spans="2:9" s="123" customFormat="1" outlineLevel="5" x14ac:dyDescent="0.25">
      <c r="B102" s="115" t="s">
        <v>756</v>
      </c>
      <c r="C102" s="116" t="s">
        <v>757</v>
      </c>
      <c r="D102" s="117" t="s">
        <v>102</v>
      </c>
      <c r="E102" s="118">
        <v>3</v>
      </c>
      <c r="F102" s="119"/>
      <c r="G102" s="120">
        <f t="shared" si="3"/>
        <v>0</v>
      </c>
      <c r="H102" s="121"/>
      <c r="I102" s="122"/>
    </row>
    <row r="103" spans="2:9" s="123" customFormat="1" outlineLevel="5" x14ac:dyDescent="0.25">
      <c r="B103" s="115" t="s">
        <v>758</v>
      </c>
      <c r="C103" s="116" t="s">
        <v>759</v>
      </c>
      <c r="D103" s="117" t="s">
        <v>102</v>
      </c>
      <c r="E103" s="118">
        <v>3</v>
      </c>
      <c r="F103" s="119"/>
      <c r="G103" s="120">
        <f t="shared" si="3"/>
        <v>0</v>
      </c>
      <c r="H103" s="121"/>
      <c r="I103" s="122"/>
    </row>
    <row r="104" spans="2:9" s="123" customFormat="1" ht="22.5" outlineLevel="5" x14ac:dyDescent="0.25">
      <c r="B104" s="115" t="s">
        <v>760</v>
      </c>
      <c r="C104" s="116" t="s">
        <v>761</v>
      </c>
      <c r="D104" s="117" t="s">
        <v>762</v>
      </c>
      <c r="E104" s="118">
        <v>1</v>
      </c>
      <c r="F104" s="119"/>
      <c r="G104" s="120">
        <f t="shared" si="3"/>
        <v>0</v>
      </c>
      <c r="H104" s="121"/>
      <c r="I104" s="122"/>
    </row>
    <row r="105" spans="2:9" s="123" customFormat="1" ht="22.5" outlineLevel="5" x14ac:dyDescent="0.25">
      <c r="B105" s="115" t="s">
        <v>763</v>
      </c>
      <c r="C105" s="116" t="s">
        <v>764</v>
      </c>
      <c r="D105" s="117" t="s">
        <v>762</v>
      </c>
      <c r="E105" s="118">
        <v>249</v>
      </c>
      <c r="F105" s="119"/>
      <c r="G105" s="120">
        <f t="shared" si="3"/>
        <v>0</v>
      </c>
      <c r="H105" s="121"/>
      <c r="I105" s="122"/>
    </row>
    <row r="106" spans="2:9" s="132" customFormat="1" outlineLevel="2" x14ac:dyDescent="0.25">
      <c r="B106" s="124" t="s">
        <v>765</v>
      </c>
      <c r="C106" s="125" t="s">
        <v>766</v>
      </c>
      <c r="D106" s="126"/>
      <c r="E106" s="127"/>
      <c r="F106" s="128"/>
      <c r="G106" s="129">
        <f>SUBTOTAL(9,G107:G116)</f>
        <v>0</v>
      </c>
      <c r="H106" s="130"/>
      <c r="I106" s="131"/>
    </row>
    <row r="107" spans="2:9" s="123" customFormat="1" outlineLevel="5" x14ac:dyDescent="0.25">
      <c r="B107" s="115" t="s">
        <v>767</v>
      </c>
      <c r="C107" s="116" t="s">
        <v>768</v>
      </c>
      <c r="D107" s="117" t="s">
        <v>102</v>
      </c>
      <c r="E107" s="118">
        <v>3</v>
      </c>
      <c r="F107" s="119"/>
      <c r="G107" s="120">
        <f t="shared" ref="G107:G116" si="4">E107*F107</f>
        <v>0</v>
      </c>
      <c r="H107" s="121"/>
      <c r="I107" s="122"/>
    </row>
    <row r="108" spans="2:9" s="123" customFormat="1" outlineLevel="5" x14ac:dyDescent="0.25">
      <c r="B108" s="115" t="s">
        <v>769</v>
      </c>
      <c r="C108" s="116" t="s">
        <v>770</v>
      </c>
      <c r="D108" s="117" t="s">
        <v>102</v>
      </c>
      <c r="E108" s="118">
        <v>16</v>
      </c>
      <c r="F108" s="119"/>
      <c r="G108" s="120">
        <f t="shared" si="4"/>
        <v>0</v>
      </c>
      <c r="H108" s="121"/>
      <c r="I108" s="122"/>
    </row>
    <row r="109" spans="2:9" s="123" customFormat="1" outlineLevel="5" x14ac:dyDescent="0.25">
      <c r="B109" s="115" t="s">
        <v>771</v>
      </c>
      <c r="C109" s="116" t="s">
        <v>772</v>
      </c>
      <c r="D109" s="117" t="s">
        <v>102</v>
      </c>
      <c r="E109" s="118">
        <v>18</v>
      </c>
      <c r="F109" s="119"/>
      <c r="G109" s="120">
        <f t="shared" si="4"/>
        <v>0</v>
      </c>
      <c r="H109" s="121"/>
      <c r="I109" s="122"/>
    </row>
    <row r="110" spans="2:9" s="123" customFormat="1" outlineLevel="5" x14ac:dyDescent="0.25">
      <c r="B110" s="115" t="s">
        <v>773</v>
      </c>
      <c r="C110" s="116" t="s">
        <v>774</v>
      </c>
      <c r="D110" s="117" t="s">
        <v>102</v>
      </c>
      <c r="E110" s="118">
        <v>5</v>
      </c>
      <c r="F110" s="119"/>
      <c r="G110" s="120">
        <f t="shared" si="4"/>
        <v>0</v>
      </c>
      <c r="H110" s="121"/>
      <c r="I110" s="122"/>
    </row>
    <row r="111" spans="2:9" s="123" customFormat="1" outlineLevel="5" x14ac:dyDescent="0.25">
      <c r="B111" s="115" t="s">
        <v>775</v>
      </c>
      <c r="C111" s="116" t="s">
        <v>776</v>
      </c>
      <c r="D111" s="117" t="s">
        <v>102</v>
      </c>
      <c r="E111" s="118">
        <v>16</v>
      </c>
      <c r="F111" s="119"/>
      <c r="G111" s="120">
        <f t="shared" si="4"/>
        <v>0</v>
      </c>
      <c r="H111" s="121"/>
      <c r="I111" s="122"/>
    </row>
    <row r="112" spans="2:9" s="123" customFormat="1" outlineLevel="5" x14ac:dyDescent="0.25">
      <c r="B112" s="115" t="s">
        <v>777</v>
      </c>
      <c r="C112" s="116" t="s">
        <v>778</v>
      </c>
      <c r="D112" s="117" t="s">
        <v>102</v>
      </c>
      <c r="E112" s="118">
        <v>6</v>
      </c>
      <c r="F112" s="119"/>
      <c r="G112" s="120">
        <f t="shared" si="4"/>
        <v>0</v>
      </c>
      <c r="H112" s="121"/>
      <c r="I112" s="122"/>
    </row>
    <row r="113" spans="2:9" s="123" customFormat="1" outlineLevel="5" x14ac:dyDescent="0.25">
      <c r="B113" s="115" t="s">
        <v>779</v>
      </c>
      <c r="C113" s="116" t="s">
        <v>780</v>
      </c>
      <c r="D113" s="117" t="s">
        <v>102</v>
      </c>
      <c r="E113" s="118">
        <v>31</v>
      </c>
      <c r="F113" s="119"/>
      <c r="G113" s="120">
        <f t="shared" si="4"/>
        <v>0</v>
      </c>
      <c r="H113" s="121"/>
      <c r="I113" s="122"/>
    </row>
    <row r="114" spans="2:9" s="123" customFormat="1" outlineLevel="5" x14ac:dyDescent="0.25">
      <c r="B114" s="115" t="s">
        <v>781</v>
      </c>
      <c r="C114" s="116" t="s">
        <v>782</v>
      </c>
      <c r="D114" s="117" t="s">
        <v>102</v>
      </c>
      <c r="E114" s="118">
        <v>1</v>
      </c>
      <c r="F114" s="119"/>
      <c r="G114" s="120">
        <f t="shared" si="4"/>
        <v>0</v>
      </c>
      <c r="H114" s="121"/>
      <c r="I114" s="122"/>
    </row>
    <row r="115" spans="2:9" s="123" customFormat="1" ht="22.5" outlineLevel="5" x14ac:dyDescent="0.25">
      <c r="B115" s="115" t="s">
        <v>783</v>
      </c>
      <c r="C115" s="116" t="s">
        <v>761</v>
      </c>
      <c r="D115" s="117" t="s">
        <v>762</v>
      </c>
      <c r="E115" s="118">
        <v>1</v>
      </c>
      <c r="F115" s="119"/>
      <c r="G115" s="120">
        <f t="shared" si="4"/>
        <v>0</v>
      </c>
      <c r="H115" s="121"/>
      <c r="I115" s="122"/>
    </row>
    <row r="116" spans="2:9" s="123" customFormat="1" ht="22.5" outlineLevel="5" x14ac:dyDescent="0.25">
      <c r="B116" s="115" t="s">
        <v>784</v>
      </c>
      <c r="C116" s="116" t="s">
        <v>764</v>
      </c>
      <c r="D116" s="117" t="s">
        <v>762</v>
      </c>
      <c r="E116" s="118">
        <v>249</v>
      </c>
      <c r="F116" s="119"/>
      <c r="G116" s="120">
        <f t="shared" si="4"/>
        <v>0</v>
      </c>
      <c r="H116" s="121"/>
      <c r="I116" s="122"/>
    </row>
    <row r="117" spans="2:9" s="132" customFormat="1" outlineLevel="2" x14ac:dyDescent="0.25">
      <c r="B117" s="124" t="s">
        <v>785</v>
      </c>
      <c r="C117" s="125" t="s">
        <v>786</v>
      </c>
      <c r="D117" s="126"/>
      <c r="E117" s="127"/>
      <c r="F117" s="128"/>
      <c r="G117" s="129">
        <f>SUBTOTAL(9,G118:G138)</f>
        <v>0</v>
      </c>
      <c r="H117" s="130"/>
      <c r="I117" s="131"/>
    </row>
    <row r="118" spans="2:9" s="123" customFormat="1" outlineLevel="5" x14ac:dyDescent="0.25">
      <c r="B118" s="115" t="s">
        <v>787</v>
      </c>
      <c r="C118" s="116" t="s">
        <v>788</v>
      </c>
      <c r="D118" s="117" t="s">
        <v>578</v>
      </c>
      <c r="E118" s="118">
        <v>44</v>
      </c>
      <c r="F118" s="119"/>
      <c r="G118" s="120">
        <f t="shared" ref="G118:G138" si="5">E118*F118</f>
        <v>0</v>
      </c>
      <c r="H118" s="121"/>
      <c r="I118" s="122"/>
    </row>
    <row r="119" spans="2:9" s="123" customFormat="1" outlineLevel="5" x14ac:dyDescent="0.25">
      <c r="B119" s="115" t="s">
        <v>789</v>
      </c>
      <c r="C119" s="116" t="s">
        <v>790</v>
      </c>
      <c r="D119" s="117" t="s">
        <v>578</v>
      </c>
      <c r="E119" s="118">
        <v>44</v>
      </c>
      <c r="F119" s="119"/>
      <c r="G119" s="120">
        <f t="shared" si="5"/>
        <v>0</v>
      </c>
      <c r="H119" s="121"/>
      <c r="I119" s="122"/>
    </row>
    <row r="120" spans="2:9" s="123" customFormat="1" outlineLevel="5" x14ac:dyDescent="0.25">
      <c r="B120" s="115" t="s">
        <v>791</v>
      </c>
      <c r="C120" s="116" t="s">
        <v>792</v>
      </c>
      <c r="D120" s="117" t="s">
        <v>578</v>
      </c>
      <c r="E120" s="118">
        <v>8</v>
      </c>
      <c r="F120" s="119"/>
      <c r="G120" s="120">
        <f t="shared" si="5"/>
        <v>0</v>
      </c>
      <c r="H120" s="121"/>
      <c r="I120" s="122"/>
    </row>
    <row r="121" spans="2:9" s="123" customFormat="1" outlineLevel="5" x14ac:dyDescent="0.25">
      <c r="B121" s="115" t="s">
        <v>793</v>
      </c>
      <c r="C121" s="116" t="s">
        <v>794</v>
      </c>
      <c r="D121" s="117" t="s">
        <v>578</v>
      </c>
      <c r="E121" s="118">
        <v>5</v>
      </c>
      <c r="F121" s="119"/>
      <c r="G121" s="120">
        <f t="shared" si="5"/>
        <v>0</v>
      </c>
      <c r="H121" s="121"/>
      <c r="I121" s="122"/>
    </row>
    <row r="122" spans="2:9" s="123" customFormat="1" outlineLevel="5" x14ac:dyDescent="0.25">
      <c r="B122" s="115" t="s">
        <v>795</v>
      </c>
      <c r="C122" s="116" t="s">
        <v>796</v>
      </c>
      <c r="D122" s="117" t="s">
        <v>578</v>
      </c>
      <c r="E122" s="118">
        <v>1</v>
      </c>
      <c r="F122" s="119"/>
      <c r="G122" s="120">
        <f t="shared" si="5"/>
        <v>0</v>
      </c>
      <c r="H122" s="121"/>
      <c r="I122" s="122"/>
    </row>
    <row r="123" spans="2:9" s="123" customFormat="1" outlineLevel="5" x14ac:dyDescent="0.25">
      <c r="B123" s="115" t="s">
        <v>797</v>
      </c>
      <c r="C123" s="116" t="s">
        <v>798</v>
      </c>
      <c r="D123" s="117" t="s">
        <v>578</v>
      </c>
      <c r="E123" s="118">
        <v>2</v>
      </c>
      <c r="F123" s="119"/>
      <c r="G123" s="120">
        <f t="shared" si="5"/>
        <v>0</v>
      </c>
      <c r="H123" s="121"/>
      <c r="I123" s="122"/>
    </row>
    <row r="124" spans="2:9" s="123" customFormat="1" outlineLevel="5" x14ac:dyDescent="0.25">
      <c r="B124" s="115" t="s">
        <v>799</v>
      </c>
      <c r="C124" s="116" t="s">
        <v>800</v>
      </c>
      <c r="D124" s="117" t="s">
        <v>578</v>
      </c>
      <c r="E124" s="118">
        <v>2</v>
      </c>
      <c r="F124" s="119"/>
      <c r="G124" s="120">
        <f t="shared" si="5"/>
        <v>0</v>
      </c>
      <c r="H124" s="121"/>
      <c r="I124" s="122"/>
    </row>
    <row r="125" spans="2:9" s="123" customFormat="1" outlineLevel="5" x14ac:dyDescent="0.25">
      <c r="B125" s="115" t="s">
        <v>801</v>
      </c>
      <c r="C125" s="116" t="s">
        <v>802</v>
      </c>
      <c r="D125" s="117" t="s">
        <v>578</v>
      </c>
      <c r="E125" s="118">
        <v>1</v>
      </c>
      <c r="F125" s="119"/>
      <c r="G125" s="120">
        <f t="shared" si="5"/>
        <v>0</v>
      </c>
      <c r="H125" s="121"/>
      <c r="I125" s="122"/>
    </row>
    <row r="126" spans="2:9" s="123" customFormat="1" outlineLevel="5" x14ac:dyDescent="0.25">
      <c r="B126" s="115" t="s">
        <v>803</v>
      </c>
      <c r="C126" s="116" t="s">
        <v>804</v>
      </c>
      <c r="D126" s="117" t="s">
        <v>578</v>
      </c>
      <c r="E126" s="118">
        <v>1</v>
      </c>
      <c r="F126" s="119"/>
      <c r="G126" s="120">
        <f t="shared" si="5"/>
        <v>0</v>
      </c>
      <c r="H126" s="121"/>
      <c r="I126" s="122"/>
    </row>
    <row r="127" spans="2:9" s="123" customFormat="1" outlineLevel="5" x14ac:dyDescent="0.25">
      <c r="B127" s="115" t="s">
        <v>805</v>
      </c>
      <c r="C127" s="116" t="s">
        <v>806</v>
      </c>
      <c r="D127" s="117" t="s">
        <v>578</v>
      </c>
      <c r="E127" s="118">
        <v>18</v>
      </c>
      <c r="F127" s="119"/>
      <c r="G127" s="120">
        <f t="shared" si="5"/>
        <v>0</v>
      </c>
      <c r="H127" s="121"/>
      <c r="I127" s="122"/>
    </row>
    <row r="128" spans="2:9" s="123" customFormat="1" outlineLevel="5" x14ac:dyDescent="0.25">
      <c r="B128" s="115" t="s">
        <v>807</v>
      </c>
      <c r="C128" s="116" t="s">
        <v>808</v>
      </c>
      <c r="D128" s="117" t="s">
        <v>578</v>
      </c>
      <c r="E128" s="118">
        <v>2</v>
      </c>
      <c r="F128" s="119"/>
      <c r="G128" s="120">
        <f t="shared" si="5"/>
        <v>0</v>
      </c>
      <c r="H128" s="121"/>
      <c r="I128" s="122"/>
    </row>
    <row r="129" spans="2:9" s="123" customFormat="1" ht="22.5" outlineLevel="5" x14ac:dyDescent="0.25">
      <c r="B129" s="115" t="s">
        <v>809</v>
      </c>
      <c r="C129" s="116" t="s">
        <v>810</v>
      </c>
      <c r="D129" s="117" t="s">
        <v>221</v>
      </c>
      <c r="E129" s="118">
        <v>391</v>
      </c>
      <c r="F129" s="119"/>
      <c r="G129" s="120">
        <f t="shared" si="5"/>
        <v>0</v>
      </c>
      <c r="H129" s="121"/>
      <c r="I129" s="122"/>
    </row>
    <row r="130" spans="2:9" s="123" customFormat="1" outlineLevel="5" x14ac:dyDescent="0.25">
      <c r="B130" s="115" t="s">
        <v>811</v>
      </c>
      <c r="C130" s="116" t="s">
        <v>812</v>
      </c>
      <c r="D130" s="117" t="s">
        <v>221</v>
      </c>
      <c r="E130" s="118">
        <v>391</v>
      </c>
      <c r="F130" s="119"/>
      <c r="G130" s="120">
        <f t="shared" si="5"/>
        <v>0</v>
      </c>
      <c r="H130" s="121"/>
      <c r="I130" s="122"/>
    </row>
    <row r="131" spans="2:9" s="123" customFormat="1" ht="22.5" outlineLevel="5" x14ac:dyDescent="0.25">
      <c r="B131" s="115" t="s">
        <v>813</v>
      </c>
      <c r="C131" s="116" t="s">
        <v>814</v>
      </c>
      <c r="D131" s="117" t="s">
        <v>221</v>
      </c>
      <c r="E131" s="118">
        <v>1</v>
      </c>
      <c r="F131" s="119"/>
      <c r="G131" s="120">
        <f t="shared" si="5"/>
        <v>0</v>
      </c>
      <c r="H131" s="121"/>
      <c r="I131" s="122"/>
    </row>
    <row r="132" spans="2:9" s="123" customFormat="1" ht="22.5" outlineLevel="5" x14ac:dyDescent="0.25">
      <c r="B132" s="115" t="s">
        <v>815</v>
      </c>
      <c r="C132" s="116" t="s">
        <v>816</v>
      </c>
      <c r="D132" s="117" t="s">
        <v>578</v>
      </c>
      <c r="E132" s="118">
        <v>1</v>
      </c>
      <c r="F132" s="119"/>
      <c r="G132" s="120">
        <f t="shared" si="5"/>
        <v>0</v>
      </c>
      <c r="H132" s="121"/>
      <c r="I132" s="122"/>
    </row>
    <row r="133" spans="2:9" s="123" customFormat="1" ht="22.5" outlineLevel="5" x14ac:dyDescent="0.25">
      <c r="B133" s="115" t="s">
        <v>817</v>
      </c>
      <c r="C133" s="116" t="s">
        <v>818</v>
      </c>
      <c r="D133" s="117" t="s">
        <v>221</v>
      </c>
      <c r="E133" s="118">
        <v>1</v>
      </c>
      <c r="F133" s="119"/>
      <c r="G133" s="120">
        <f t="shared" si="5"/>
        <v>0</v>
      </c>
      <c r="H133" s="121"/>
      <c r="I133" s="122"/>
    </row>
    <row r="134" spans="2:9" s="123" customFormat="1" outlineLevel="5" x14ac:dyDescent="0.25">
      <c r="B134" s="115" t="s">
        <v>819</v>
      </c>
      <c r="C134" s="116" t="s">
        <v>820</v>
      </c>
      <c r="D134" s="117" t="s">
        <v>221</v>
      </c>
      <c r="E134" s="118">
        <v>4</v>
      </c>
      <c r="F134" s="119"/>
      <c r="G134" s="120">
        <f t="shared" si="5"/>
        <v>0</v>
      </c>
      <c r="H134" s="121"/>
      <c r="I134" s="122"/>
    </row>
    <row r="135" spans="2:9" s="123" customFormat="1" outlineLevel="5" x14ac:dyDescent="0.25">
      <c r="B135" s="115" t="s">
        <v>821</v>
      </c>
      <c r="C135" s="116" t="s">
        <v>822</v>
      </c>
      <c r="D135" s="117" t="s">
        <v>221</v>
      </c>
      <c r="E135" s="118">
        <v>296</v>
      </c>
      <c r="F135" s="119"/>
      <c r="G135" s="120">
        <f t="shared" si="5"/>
        <v>0</v>
      </c>
      <c r="H135" s="121"/>
      <c r="I135" s="122"/>
    </row>
    <row r="136" spans="2:9" s="123" customFormat="1" outlineLevel="5" x14ac:dyDescent="0.25">
      <c r="B136" s="115" t="s">
        <v>823</v>
      </c>
      <c r="C136" s="116" t="s">
        <v>824</v>
      </c>
      <c r="D136" s="117" t="s">
        <v>221</v>
      </c>
      <c r="E136" s="118">
        <v>92</v>
      </c>
      <c r="F136" s="119"/>
      <c r="G136" s="120">
        <f t="shared" si="5"/>
        <v>0</v>
      </c>
      <c r="H136" s="121"/>
      <c r="I136" s="122"/>
    </row>
    <row r="137" spans="2:9" s="123" customFormat="1" outlineLevel="5" x14ac:dyDescent="0.25">
      <c r="B137" s="115" t="s">
        <v>825</v>
      </c>
      <c r="C137" s="116" t="s">
        <v>826</v>
      </c>
      <c r="D137" s="117" t="s">
        <v>578</v>
      </c>
      <c r="E137" s="118">
        <v>8</v>
      </c>
      <c r="F137" s="119"/>
      <c r="G137" s="120">
        <f t="shared" si="5"/>
        <v>0</v>
      </c>
      <c r="H137" s="121"/>
      <c r="I137" s="122"/>
    </row>
    <row r="138" spans="2:9" s="123" customFormat="1" outlineLevel="5" x14ac:dyDescent="0.25">
      <c r="B138" s="115" t="s">
        <v>827</v>
      </c>
      <c r="C138" s="116" t="s">
        <v>828</v>
      </c>
      <c r="D138" s="117" t="s">
        <v>578</v>
      </c>
      <c r="E138" s="118">
        <v>1</v>
      </c>
      <c r="F138" s="119"/>
      <c r="G138" s="120">
        <f t="shared" si="5"/>
        <v>0</v>
      </c>
      <c r="H138" s="121"/>
      <c r="I138" s="122"/>
    </row>
    <row r="139" spans="2:9" s="132" customFormat="1" outlineLevel="2" x14ac:dyDescent="0.25">
      <c r="B139" s="124" t="s">
        <v>829</v>
      </c>
      <c r="C139" s="125" t="s">
        <v>830</v>
      </c>
      <c r="D139" s="126"/>
      <c r="E139" s="127"/>
      <c r="F139" s="128"/>
      <c r="G139" s="129">
        <f>SUBTOTAL(9,G140:G140)</f>
        <v>0</v>
      </c>
      <c r="H139" s="130"/>
      <c r="I139" s="131"/>
    </row>
    <row r="140" spans="2:9" s="123" customFormat="1" outlineLevel="5" x14ac:dyDescent="0.25">
      <c r="B140" s="115" t="s">
        <v>831</v>
      </c>
      <c r="C140" s="116" t="s">
        <v>830</v>
      </c>
      <c r="D140" s="117" t="s">
        <v>102</v>
      </c>
      <c r="E140" s="118">
        <v>1</v>
      </c>
      <c r="F140" s="119"/>
      <c r="G140" s="120">
        <f>E140*F140</f>
        <v>0</v>
      </c>
      <c r="H140" s="121"/>
      <c r="I140" s="122"/>
    </row>
    <row r="141" spans="2:9" outlineLevel="1" x14ac:dyDescent="0.25">
      <c r="B141" s="108" t="s">
        <v>832</v>
      </c>
      <c r="C141" s="109" t="s">
        <v>833</v>
      </c>
      <c r="D141" s="110"/>
      <c r="E141" s="111"/>
      <c r="F141" s="112"/>
      <c r="G141" s="112">
        <f>SUBTOTAL(9,G142:G193)</f>
        <v>0</v>
      </c>
      <c r="H141" s="113"/>
      <c r="I141" s="114"/>
    </row>
    <row r="142" spans="2:9" s="132" customFormat="1" outlineLevel="2" x14ac:dyDescent="0.25">
      <c r="B142" s="124" t="s">
        <v>834</v>
      </c>
      <c r="C142" s="125" t="s">
        <v>835</v>
      </c>
      <c r="D142" s="126"/>
      <c r="E142" s="127"/>
      <c r="F142" s="128"/>
      <c r="G142" s="129">
        <f>SUBTOTAL(9,G143:G156)</f>
        <v>0</v>
      </c>
      <c r="H142" s="130"/>
      <c r="I142" s="131"/>
    </row>
    <row r="143" spans="2:9" s="123" customFormat="1" outlineLevel="5" x14ac:dyDescent="0.25">
      <c r="B143" s="115" t="s">
        <v>836</v>
      </c>
      <c r="C143" s="116" t="s">
        <v>837</v>
      </c>
      <c r="D143" s="117" t="s">
        <v>221</v>
      </c>
      <c r="E143" s="118">
        <v>1</v>
      </c>
      <c r="F143" s="119"/>
      <c r="G143" s="120">
        <f t="shared" ref="G143:G156" si="6">E143*F143</f>
        <v>0</v>
      </c>
      <c r="H143" s="121"/>
      <c r="I143" s="122"/>
    </row>
    <row r="144" spans="2:9" s="123" customFormat="1" outlineLevel="5" x14ac:dyDescent="0.25">
      <c r="B144" s="115" t="s">
        <v>838</v>
      </c>
      <c r="C144" s="116" t="s">
        <v>839</v>
      </c>
      <c r="D144" s="117" t="s">
        <v>221</v>
      </c>
      <c r="E144" s="118">
        <v>1</v>
      </c>
      <c r="F144" s="119"/>
      <c r="G144" s="120">
        <f t="shared" si="6"/>
        <v>0</v>
      </c>
      <c r="H144" s="121"/>
      <c r="I144" s="122"/>
    </row>
    <row r="145" spans="2:9" s="123" customFormat="1" outlineLevel="5" x14ac:dyDescent="0.25">
      <c r="B145" s="115" t="s">
        <v>840</v>
      </c>
      <c r="C145" s="116" t="s">
        <v>841</v>
      </c>
      <c r="D145" s="117" t="s">
        <v>221</v>
      </c>
      <c r="E145" s="118">
        <v>140</v>
      </c>
      <c r="F145" s="119"/>
      <c r="G145" s="120">
        <f t="shared" si="6"/>
        <v>0</v>
      </c>
      <c r="H145" s="121"/>
      <c r="I145" s="122"/>
    </row>
    <row r="146" spans="2:9" s="123" customFormat="1" outlineLevel="5" x14ac:dyDescent="0.25">
      <c r="B146" s="115" t="s">
        <v>842</v>
      </c>
      <c r="C146" s="116" t="s">
        <v>843</v>
      </c>
      <c r="D146" s="117" t="s">
        <v>221</v>
      </c>
      <c r="E146" s="118">
        <v>140</v>
      </c>
      <c r="F146" s="119"/>
      <c r="G146" s="120">
        <f t="shared" si="6"/>
        <v>0</v>
      </c>
      <c r="H146" s="121"/>
      <c r="I146" s="122"/>
    </row>
    <row r="147" spans="2:9" s="123" customFormat="1" outlineLevel="5" x14ac:dyDescent="0.25">
      <c r="B147" s="115" t="s">
        <v>844</v>
      </c>
      <c r="C147" s="116" t="s">
        <v>845</v>
      </c>
      <c r="D147" s="117" t="s">
        <v>221</v>
      </c>
      <c r="E147" s="118">
        <v>67</v>
      </c>
      <c r="F147" s="119"/>
      <c r="G147" s="120">
        <f t="shared" si="6"/>
        <v>0</v>
      </c>
      <c r="H147" s="121"/>
      <c r="I147" s="122"/>
    </row>
    <row r="148" spans="2:9" s="123" customFormat="1" outlineLevel="5" x14ac:dyDescent="0.25">
      <c r="B148" s="115" t="s">
        <v>846</v>
      </c>
      <c r="C148" s="116" t="s">
        <v>847</v>
      </c>
      <c r="D148" s="117" t="s">
        <v>221</v>
      </c>
      <c r="E148" s="118">
        <v>15</v>
      </c>
      <c r="F148" s="119"/>
      <c r="G148" s="120">
        <f t="shared" si="6"/>
        <v>0</v>
      </c>
      <c r="H148" s="121"/>
      <c r="I148" s="122"/>
    </row>
    <row r="149" spans="2:9" s="123" customFormat="1" outlineLevel="5" x14ac:dyDescent="0.25">
      <c r="B149" s="115" t="s">
        <v>848</v>
      </c>
      <c r="C149" s="116" t="s">
        <v>849</v>
      </c>
      <c r="D149" s="117" t="s">
        <v>221</v>
      </c>
      <c r="E149" s="118">
        <v>1</v>
      </c>
      <c r="F149" s="119"/>
      <c r="G149" s="120">
        <f t="shared" si="6"/>
        <v>0</v>
      </c>
      <c r="H149" s="121"/>
      <c r="I149" s="122"/>
    </row>
    <row r="150" spans="2:9" s="123" customFormat="1" ht="22.5" outlineLevel="5" x14ac:dyDescent="0.25">
      <c r="B150" s="115" t="s">
        <v>850</v>
      </c>
      <c r="C150" s="116" t="s">
        <v>851</v>
      </c>
      <c r="D150" s="117" t="s">
        <v>581</v>
      </c>
      <c r="E150" s="118">
        <v>200</v>
      </c>
      <c r="F150" s="119"/>
      <c r="G150" s="120">
        <f t="shared" si="6"/>
        <v>0</v>
      </c>
      <c r="H150" s="121"/>
      <c r="I150" s="122"/>
    </row>
    <row r="151" spans="2:9" s="123" customFormat="1" outlineLevel="5" x14ac:dyDescent="0.25">
      <c r="B151" s="115" t="s">
        <v>852</v>
      </c>
      <c r="C151" s="116" t="s">
        <v>853</v>
      </c>
      <c r="D151" s="117" t="s">
        <v>581</v>
      </c>
      <c r="E151" s="118">
        <v>1760</v>
      </c>
      <c r="F151" s="119"/>
      <c r="G151" s="120">
        <f t="shared" si="6"/>
        <v>0</v>
      </c>
      <c r="H151" s="121"/>
      <c r="I151" s="122"/>
    </row>
    <row r="152" spans="2:9" s="123" customFormat="1" outlineLevel="5" x14ac:dyDescent="0.25">
      <c r="B152" s="115" t="s">
        <v>854</v>
      </c>
      <c r="C152" s="116" t="s">
        <v>855</v>
      </c>
      <c r="D152" s="117" t="s">
        <v>581</v>
      </c>
      <c r="E152" s="118">
        <v>1760</v>
      </c>
      <c r="F152" s="119"/>
      <c r="G152" s="120">
        <f t="shared" si="6"/>
        <v>0</v>
      </c>
      <c r="H152" s="121"/>
      <c r="I152" s="122"/>
    </row>
    <row r="153" spans="2:9" s="123" customFormat="1" outlineLevel="5" x14ac:dyDescent="0.25">
      <c r="B153" s="115" t="s">
        <v>856</v>
      </c>
      <c r="C153" s="116" t="s">
        <v>857</v>
      </c>
      <c r="D153" s="117" t="s">
        <v>581</v>
      </c>
      <c r="E153" s="118">
        <v>500</v>
      </c>
      <c r="F153" s="119"/>
      <c r="G153" s="120">
        <f t="shared" si="6"/>
        <v>0</v>
      </c>
      <c r="H153" s="121"/>
      <c r="I153" s="122"/>
    </row>
    <row r="154" spans="2:9" s="123" customFormat="1" outlineLevel="5" x14ac:dyDescent="0.25">
      <c r="B154" s="115" t="s">
        <v>858</v>
      </c>
      <c r="C154" s="116" t="s">
        <v>859</v>
      </c>
      <c r="D154" s="117" t="s">
        <v>102</v>
      </c>
      <c r="E154" s="118">
        <v>1</v>
      </c>
      <c r="F154" s="119"/>
      <c r="G154" s="120">
        <f t="shared" si="6"/>
        <v>0</v>
      </c>
      <c r="H154" s="121"/>
      <c r="I154" s="122"/>
    </row>
    <row r="155" spans="2:9" s="123" customFormat="1" outlineLevel="5" x14ac:dyDescent="0.25">
      <c r="B155" s="115" t="s">
        <v>860</v>
      </c>
      <c r="C155" s="116" t="s">
        <v>861</v>
      </c>
      <c r="D155" s="117" t="s">
        <v>102</v>
      </c>
      <c r="E155" s="118">
        <v>10</v>
      </c>
      <c r="F155" s="119"/>
      <c r="G155" s="120">
        <f t="shared" si="6"/>
        <v>0</v>
      </c>
      <c r="H155" s="121"/>
      <c r="I155" s="122"/>
    </row>
    <row r="156" spans="2:9" s="123" customFormat="1" outlineLevel="5" x14ac:dyDescent="0.25">
      <c r="B156" s="115" t="s">
        <v>862</v>
      </c>
      <c r="C156" s="116" t="s">
        <v>863</v>
      </c>
      <c r="D156" s="117" t="s">
        <v>102</v>
      </c>
      <c r="E156" s="118">
        <v>1</v>
      </c>
      <c r="F156" s="119"/>
      <c r="G156" s="120">
        <f t="shared" si="6"/>
        <v>0</v>
      </c>
      <c r="H156" s="121"/>
      <c r="I156" s="122"/>
    </row>
    <row r="157" spans="2:9" s="132" customFormat="1" outlineLevel="2" x14ac:dyDescent="0.25">
      <c r="B157" s="124" t="s">
        <v>864</v>
      </c>
      <c r="C157" s="125" t="s">
        <v>865</v>
      </c>
      <c r="D157" s="126"/>
      <c r="E157" s="127"/>
      <c r="F157" s="128"/>
      <c r="G157" s="129">
        <f>SUBTOTAL(9,G158:G169)</f>
        <v>0</v>
      </c>
      <c r="H157" s="130"/>
      <c r="I157" s="131"/>
    </row>
    <row r="158" spans="2:9" s="123" customFormat="1" outlineLevel="5" x14ac:dyDescent="0.25">
      <c r="B158" s="115" t="s">
        <v>866</v>
      </c>
      <c r="C158" s="116" t="s">
        <v>867</v>
      </c>
      <c r="D158" s="117" t="s">
        <v>221</v>
      </c>
      <c r="E158" s="118">
        <v>7</v>
      </c>
      <c r="F158" s="119"/>
      <c r="G158" s="120">
        <f t="shared" ref="G158:G169" si="7">E158*F158</f>
        <v>0</v>
      </c>
      <c r="H158" s="121"/>
      <c r="I158" s="122"/>
    </row>
    <row r="159" spans="2:9" s="123" customFormat="1" outlineLevel="5" x14ac:dyDescent="0.25">
      <c r="B159" s="115" t="s">
        <v>868</v>
      </c>
      <c r="C159" s="116" t="s">
        <v>869</v>
      </c>
      <c r="D159" s="117" t="s">
        <v>578</v>
      </c>
      <c r="E159" s="118">
        <v>2</v>
      </c>
      <c r="F159" s="119"/>
      <c r="G159" s="120">
        <f t="shared" si="7"/>
        <v>0</v>
      </c>
      <c r="H159" s="121"/>
      <c r="I159" s="122"/>
    </row>
    <row r="160" spans="2:9" s="123" customFormat="1" outlineLevel="5" x14ac:dyDescent="0.25">
      <c r="B160" s="115" t="s">
        <v>870</v>
      </c>
      <c r="C160" s="116" t="s">
        <v>871</v>
      </c>
      <c r="D160" s="117" t="s">
        <v>578</v>
      </c>
      <c r="E160" s="118">
        <v>13</v>
      </c>
      <c r="F160" s="119"/>
      <c r="G160" s="120">
        <f t="shared" si="7"/>
        <v>0</v>
      </c>
      <c r="H160" s="121"/>
      <c r="I160" s="122"/>
    </row>
    <row r="161" spans="2:9" s="123" customFormat="1" outlineLevel="5" x14ac:dyDescent="0.25">
      <c r="B161" s="115" t="s">
        <v>872</v>
      </c>
      <c r="C161" s="116" t="s">
        <v>873</v>
      </c>
      <c r="D161" s="117" t="s">
        <v>221</v>
      </c>
      <c r="E161" s="118">
        <v>17</v>
      </c>
      <c r="F161" s="119"/>
      <c r="G161" s="120">
        <f t="shared" si="7"/>
        <v>0</v>
      </c>
      <c r="H161" s="121"/>
      <c r="I161" s="122"/>
    </row>
    <row r="162" spans="2:9" s="123" customFormat="1" outlineLevel="5" x14ac:dyDescent="0.25">
      <c r="B162" s="115" t="s">
        <v>874</v>
      </c>
      <c r="C162" s="116" t="s">
        <v>875</v>
      </c>
      <c r="D162" s="117" t="s">
        <v>221</v>
      </c>
      <c r="E162" s="118">
        <v>7</v>
      </c>
      <c r="F162" s="119"/>
      <c r="G162" s="120">
        <f t="shared" si="7"/>
        <v>0</v>
      </c>
      <c r="H162" s="121"/>
      <c r="I162" s="122"/>
    </row>
    <row r="163" spans="2:9" s="123" customFormat="1" outlineLevel="5" x14ac:dyDescent="0.25">
      <c r="B163" s="115" t="s">
        <v>876</v>
      </c>
      <c r="C163" s="116" t="s">
        <v>877</v>
      </c>
      <c r="D163" s="117" t="s">
        <v>581</v>
      </c>
      <c r="E163" s="118">
        <v>900</v>
      </c>
      <c r="F163" s="119"/>
      <c r="G163" s="120">
        <f t="shared" si="7"/>
        <v>0</v>
      </c>
      <c r="H163" s="121"/>
      <c r="I163" s="122"/>
    </row>
    <row r="164" spans="2:9" s="123" customFormat="1" outlineLevel="5" x14ac:dyDescent="0.25">
      <c r="B164" s="115" t="s">
        <v>878</v>
      </c>
      <c r="C164" s="116" t="s">
        <v>855</v>
      </c>
      <c r="D164" s="117" t="s">
        <v>581</v>
      </c>
      <c r="E164" s="118">
        <v>900</v>
      </c>
      <c r="F164" s="119"/>
      <c r="G164" s="120">
        <f t="shared" si="7"/>
        <v>0</v>
      </c>
      <c r="H164" s="121"/>
      <c r="I164" s="122"/>
    </row>
    <row r="165" spans="2:9" s="123" customFormat="1" outlineLevel="5" x14ac:dyDescent="0.25">
      <c r="B165" s="115" t="s">
        <v>879</v>
      </c>
      <c r="C165" s="116" t="s">
        <v>880</v>
      </c>
      <c r="D165" s="117" t="s">
        <v>578</v>
      </c>
      <c r="E165" s="118">
        <v>10</v>
      </c>
      <c r="F165" s="119"/>
      <c r="G165" s="120">
        <f t="shared" si="7"/>
        <v>0</v>
      </c>
      <c r="H165" s="121"/>
      <c r="I165" s="122"/>
    </row>
    <row r="166" spans="2:9" s="123" customFormat="1" ht="22.5" outlineLevel="5" x14ac:dyDescent="0.25">
      <c r="B166" s="115" t="s">
        <v>881</v>
      </c>
      <c r="C166" s="116" t="s">
        <v>882</v>
      </c>
      <c r="D166" s="117" t="s">
        <v>581</v>
      </c>
      <c r="E166" s="118">
        <v>2000</v>
      </c>
      <c r="F166" s="119"/>
      <c r="G166" s="120">
        <f t="shared" si="7"/>
        <v>0</v>
      </c>
      <c r="H166" s="121"/>
      <c r="I166" s="122"/>
    </row>
    <row r="167" spans="2:9" s="123" customFormat="1" ht="22.5" outlineLevel="5" x14ac:dyDescent="0.25">
      <c r="B167" s="115" t="s">
        <v>883</v>
      </c>
      <c r="C167" s="116" t="s">
        <v>884</v>
      </c>
      <c r="D167" s="117" t="s">
        <v>581</v>
      </c>
      <c r="E167" s="118">
        <v>900</v>
      </c>
      <c r="F167" s="119"/>
      <c r="G167" s="120">
        <f t="shared" si="7"/>
        <v>0</v>
      </c>
      <c r="H167" s="121"/>
      <c r="I167" s="122"/>
    </row>
    <row r="168" spans="2:9" s="123" customFormat="1" ht="22.5" outlineLevel="5" x14ac:dyDescent="0.25">
      <c r="B168" s="115" t="s">
        <v>885</v>
      </c>
      <c r="C168" s="116" t="s">
        <v>886</v>
      </c>
      <c r="D168" s="117" t="s">
        <v>581</v>
      </c>
      <c r="E168" s="118">
        <v>900</v>
      </c>
      <c r="F168" s="119"/>
      <c r="G168" s="120">
        <f t="shared" si="7"/>
        <v>0</v>
      </c>
      <c r="H168" s="121"/>
      <c r="I168" s="122"/>
    </row>
    <row r="169" spans="2:9" s="123" customFormat="1" outlineLevel="5" x14ac:dyDescent="0.25">
      <c r="B169" s="115" t="s">
        <v>887</v>
      </c>
      <c r="C169" s="116" t="s">
        <v>888</v>
      </c>
      <c r="D169" s="117" t="s">
        <v>565</v>
      </c>
      <c r="E169" s="118">
        <v>1</v>
      </c>
      <c r="F169" s="119"/>
      <c r="G169" s="120">
        <f t="shared" si="7"/>
        <v>0</v>
      </c>
      <c r="H169" s="121"/>
      <c r="I169" s="122"/>
    </row>
    <row r="170" spans="2:9" s="132" customFormat="1" outlineLevel="2" x14ac:dyDescent="0.25">
      <c r="B170" s="124" t="s">
        <v>889</v>
      </c>
      <c r="C170" s="125" t="s">
        <v>890</v>
      </c>
      <c r="D170" s="126"/>
      <c r="E170" s="127"/>
      <c r="F170" s="128"/>
      <c r="G170" s="129">
        <f>SUBTOTAL(9,G171:G181)</f>
        <v>0</v>
      </c>
      <c r="H170" s="130"/>
      <c r="I170" s="131"/>
    </row>
    <row r="171" spans="2:9" s="123" customFormat="1" outlineLevel="5" x14ac:dyDescent="0.25">
      <c r="B171" s="115" t="s">
        <v>891</v>
      </c>
      <c r="C171" s="116" t="s">
        <v>892</v>
      </c>
      <c r="D171" s="117" t="s">
        <v>102</v>
      </c>
      <c r="E171" s="118">
        <v>1</v>
      </c>
      <c r="F171" s="119"/>
      <c r="G171" s="120">
        <f t="shared" ref="G171:G181" si="8">E171*F171</f>
        <v>0</v>
      </c>
      <c r="H171" s="121"/>
      <c r="I171" s="122"/>
    </row>
    <row r="172" spans="2:9" s="123" customFormat="1" outlineLevel="5" x14ac:dyDescent="0.25">
      <c r="B172" s="115" t="s">
        <v>893</v>
      </c>
      <c r="C172" s="116" t="s">
        <v>894</v>
      </c>
      <c r="D172" s="117" t="s">
        <v>578</v>
      </c>
      <c r="E172" s="118">
        <v>5</v>
      </c>
      <c r="F172" s="119"/>
      <c r="G172" s="120">
        <f t="shared" si="8"/>
        <v>0</v>
      </c>
      <c r="H172" s="121"/>
      <c r="I172" s="122"/>
    </row>
    <row r="173" spans="2:9" s="123" customFormat="1" ht="22.5" outlineLevel="5" x14ac:dyDescent="0.25">
      <c r="B173" s="115" t="s">
        <v>895</v>
      </c>
      <c r="C173" s="116" t="s">
        <v>810</v>
      </c>
      <c r="D173" s="117" t="s">
        <v>221</v>
      </c>
      <c r="E173" s="118">
        <v>5</v>
      </c>
      <c r="F173" s="119"/>
      <c r="G173" s="120">
        <f t="shared" si="8"/>
        <v>0</v>
      </c>
      <c r="H173" s="121"/>
      <c r="I173" s="122"/>
    </row>
    <row r="174" spans="2:9" s="123" customFormat="1" outlineLevel="5" x14ac:dyDescent="0.25">
      <c r="B174" s="115" t="s">
        <v>896</v>
      </c>
      <c r="C174" s="116" t="s">
        <v>812</v>
      </c>
      <c r="D174" s="117" t="s">
        <v>221</v>
      </c>
      <c r="E174" s="118">
        <v>5</v>
      </c>
      <c r="F174" s="119"/>
      <c r="G174" s="120">
        <f t="shared" si="8"/>
        <v>0</v>
      </c>
      <c r="H174" s="121"/>
      <c r="I174" s="122"/>
    </row>
    <row r="175" spans="2:9" s="123" customFormat="1" outlineLevel="5" x14ac:dyDescent="0.25">
      <c r="B175" s="115" t="s">
        <v>897</v>
      </c>
      <c r="C175" s="116" t="s">
        <v>898</v>
      </c>
      <c r="D175" s="117" t="s">
        <v>102</v>
      </c>
      <c r="E175" s="118">
        <v>5</v>
      </c>
      <c r="F175" s="119"/>
      <c r="G175" s="120">
        <f t="shared" si="8"/>
        <v>0</v>
      </c>
      <c r="H175" s="121"/>
      <c r="I175" s="122"/>
    </row>
    <row r="176" spans="2:9" s="123" customFormat="1" outlineLevel="5" x14ac:dyDescent="0.25">
      <c r="B176" s="115" t="s">
        <v>899</v>
      </c>
      <c r="C176" s="116" t="s">
        <v>855</v>
      </c>
      <c r="D176" s="117" t="s">
        <v>581</v>
      </c>
      <c r="E176" s="118">
        <v>200</v>
      </c>
      <c r="F176" s="119"/>
      <c r="G176" s="120">
        <f t="shared" si="8"/>
        <v>0</v>
      </c>
      <c r="H176" s="121"/>
      <c r="I176" s="122"/>
    </row>
    <row r="177" spans="2:9" s="123" customFormat="1" outlineLevel="5" x14ac:dyDescent="0.25">
      <c r="B177" s="115" t="s">
        <v>900</v>
      </c>
      <c r="C177" s="116" t="s">
        <v>877</v>
      </c>
      <c r="D177" s="117" t="s">
        <v>581</v>
      </c>
      <c r="E177" s="118">
        <v>500</v>
      </c>
      <c r="F177" s="119"/>
      <c r="G177" s="120">
        <f t="shared" si="8"/>
        <v>0</v>
      </c>
      <c r="H177" s="121"/>
      <c r="I177" s="122"/>
    </row>
    <row r="178" spans="2:9" s="123" customFormat="1" outlineLevel="5" x14ac:dyDescent="0.25">
      <c r="B178" s="115" t="s">
        <v>901</v>
      </c>
      <c r="C178" s="116" t="s">
        <v>902</v>
      </c>
      <c r="D178" s="117" t="s">
        <v>578</v>
      </c>
      <c r="E178" s="118">
        <v>5</v>
      </c>
      <c r="F178" s="119"/>
      <c r="G178" s="120">
        <f t="shared" si="8"/>
        <v>0</v>
      </c>
      <c r="H178" s="121"/>
      <c r="I178" s="122"/>
    </row>
    <row r="179" spans="2:9" s="123" customFormat="1" outlineLevel="5" x14ac:dyDescent="0.25">
      <c r="B179" s="115" t="s">
        <v>903</v>
      </c>
      <c r="C179" s="116" t="s">
        <v>904</v>
      </c>
      <c r="D179" s="117" t="s">
        <v>650</v>
      </c>
      <c r="E179" s="118">
        <v>1</v>
      </c>
      <c r="F179" s="119"/>
      <c r="G179" s="120">
        <f t="shared" si="8"/>
        <v>0</v>
      </c>
      <c r="H179" s="121"/>
      <c r="I179" s="122"/>
    </row>
    <row r="180" spans="2:9" s="123" customFormat="1" outlineLevel="5" x14ac:dyDescent="0.25">
      <c r="B180" s="115" t="s">
        <v>905</v>
      </c>
      <c r="C180" s="116" t="s">
        <v>906</v>
      </c>
      <c r="D180" s="117" t="s">
        <v>650</v>
      </c>
      <c r="E180" s="118">
        <v>4</v>
      </c>
      <c r="F180" s="119"/>
      <c r="G180" s="120">
        <f t="shared" si="8"/>
        <v>0</v>
      </c>
      <c r="H180" s="121"/>
      <c r="I180" s="122"/>
    </row>
    <row r="181" spans="2:9" s="123" customFormat="1" outlineLevel="5" x14ac:dyDescent="0.25">
      <c r="B181" s="115" t="s">
        <v>907</v>
      </c>
      <c r="C181" s="116" t="s">
        <v>908</v>
      </c>
      <c r="D181" s="117" t="s">
        <v>578</v>
      </c>
      <c r="E181" s="118">
        <v>1</v>
      </c>
      <c r="F181" s="119"/>
      <c r="G181" s="120">
        <f t="shared" si="8"/>
        <v>0</v>
      </c>
      <c r="H181" s="121"/>
      <c r="I181" s="122"/>
    </row>
    <row r="182" spans="2:9" s="132" customFormat="1" outlineLevel="2" x14ac:dyDescent="0.25">
      <c r="B182" s="124" t="s">
        <v>909</v>
      </c>
      <c r="C182" s="125" t="s">
        <v>910</v>
      </c>
      <c r="D182" s="126"/>
      <c r="E182" s="127"/>
      <c r="F182" s="128"/>
      <c r="G182" s="129">
        <f>SUBTOTAL(9,G183:G191)</f>
        <v>0</v>
      </c>
      <c r="H182" s="130"/>
      <c r="I182" s="131"/>
    </row>
    <row r="183" spans="2:9" s="123" customFormat="1" outlineLevel="5" x14ac:dyDescent="0.25">
      <c r="B183" s="115" t="s">
        <v>911</v>
      </c>
      <c r="C183" s="116" t="s">
        <v>912</v>
      </c>
      <c r="D183" s="117" t="s">
        <v>102</v>
      </c>
      <c r="E183" s="118">
        <v>1</v>
      </c>
      <c r="F183" s="119"/>
      <c r="G183" s="120">
        <f t="shared" ref="G183:G191" si="9">E183*F183</f>
        <v>0</v>
      </c>
      <c r="H183" s="121"/>
      <c r="I183" s="122"/>
    </row>
    <row r="184" spans="2:9" s="123" customFormat="1" outlineLevel="5" x14ac:dyDescent="0.25">
      <c r="B184" s="115" t="s">
        <v>913</v>
      </c>
      <c r="C184" s="116" t="s">
        <v>914</v>
      </c>
      <c r="D184" s="117" t="s">
        <v>578</v>
      </c>
      <c r="E184" s="118">
        <v>7</v>
      </c>
      <c r="F184" s="119"/>
      <c r="G184" s="120">
        <f t="shared" si="9"/>
        <v>0</v>
      </c>
      <c r="H184" s="121"/>
      <c r="I184" s="122"/>
    </row>
    <row r="185" spans="2:9" s="123" customFormat="1" outlineLevel="5" x14ac:dyDescent="0.25">
      <c r="B185" s="115" t="s">
        <v>915</v>
      </c>
      <c r="C185" s="116" t="s">
        <v>855</v>
      </c>
      <c r="D185" s="117" t="s">
        <v>581</v>
      </c>
      <c r="E185" s="118">
        <v>400</v>
      </c>
      <c r="F185" s="119"/>
      <c r="G185" s="120">
        <f t="shared" si="9"/>
        <v>0</v>
      </c>
      <c r="H185" s="121"/>
      <c r="I185" s="122"/>
    </row>
    <row r="186" spans="2:9" s="123" customFormat="1" ht="22.5" outlineLevel="5" x14ac:dyDescent="0.25">
      <c r="B186" s="115" t="s">
        <v>916</v>
      </c>
      <c r="C186" s="116" t="s">
        <v>810</v>
      </c>
      <c r="D186" s="117" t="s">
        <v>221</v>
      </c>
      <c r="E186" s="118">
        <v>354</v>
      </c>
      <c r="F186" s="119"/>
      <c r="G186" s="120">
        <f t="shared" si="9"/>
        <v>0</v>
      </c>
      <c r="H186" s="121"/>
      <c r="I186" s="122"/>
    </row>
    <row r="187" spans="2:9" s="123" customFormat="1" outlineLevel="5" x14ac:dyDescent="0.25">
      <c r="B187" s="115" t="s">
        <v>917</v>
      </c>
      <c r="C187" s="116" t="s">
        <v>812</v>
      </c>
      <c r="D187" s="117" t="s">
        <v>221</v>
      </c>
      <c r="E187" s="118">
        <v>354</v>
      </c>
      <c r="F187" s="119"/>
      <c r="G187" s="120">
        <f t="shared" si="9"/>
        <v>0</v>
      </c>
      <c r="H187" s="121"/>
      <c r="I187" s="122"/>
    </row>
    <row r="188" spans="2:9" s="123" customFormat="1" outlineLevel="5" x14ac:dyDescent="0.25">
      <c r="B188" s="115" t="s">
        <v>918</v>
      </c>
      <c r="C188" s="116" t="s">
        <v>919</v>
      </c>
      <c r="D188" s="117" t="s">
        <v>102</v>
      </c>
      <c r="E188" s="118">
        <v>354</v>
      </c>
      <c r="F188" s="119"/>
      <c r="G188" s="120">
        <f t="shared" si="9"/>
        <v>0</v>
      </c>
      <c r="H188" s="121"/>
      <c r="I188" s="122"/>
    </row>
    <row r="189" spans="2:9" s="123" customFormat="1" outlineLevel="5" x14ac:dyDescent="0.25">
      <c r="B189" s="115" t="s">
        <v>920</v>
      </c>
      <c r="C189" s="116" t="s">
        <v>877</v>
      </c>
      <c r="D189" s="117" t="s">
        <v>581</v>
      </c>
      <c r="E189" s="118">
        <v>19700</v>
      </c>
      <c r="F189" s="119"/>
      <c r="G189" s="120">
        <f t="shared" si="9"/>
        <v>0</v>
      </c>
      <c r="H189" s="121"/>
      <c r="I189" s="122"/>
    </row>
    <row r="190" spans="2:9" s="123" customFormat="1" outlineLevel="5" x14ac:dyDescent="0.25">
      <c r="B190" s="115" t="s">
        <v>921</v>
      </c>
      <c r="C190" s="116" t="s">
        <v>904</v>
      </c>
      <c r="D190" s="117" t="s">
        <v>650</v>
      </c>
      <c r="E190" s="118">
        <v>1</v>
      </c>
      <c r="F190" s="119"/>
      <c r="G190" s="120">
        <f t="shared" si="9"/>
        <v>0</v>
      </c>
      <c r="H190" s="121"/>
      <c r="I190" s="122"/>
    </row>
    <row r="191" spans="2:9" s="123" customFormat="1" outlineLevel="5" x14ac:dyDescent="0.25">
      <c r="B191" s="115" t="s">
        <v>922</v>
      </c>
      <c r="C191" s="116" t="s">
        <v>906</v>
      </c>
      <c r="D191" s="117" t="s">
        <v>650</v>
      </c>
      <c r="E191" s="118">
        <v>707</v>
      </c>
      <c r="F191" s="119"/>
      <c r="G191" s="120">
        <f t="shared" si="9"/>
        <v>0</v>
      </c>
      <c r="H191" s="121"/>
      <c r="I191" s="122"/>
    </row>
    <row r="192" spans="2:9" s="132" customFormat="1" outlineLevel="2" x14ac:dyDescent="0.25">
      <c r="B192" s="124" t="s">
        <v>923</v>
      </c>
      <c r="C192" s="125" t="s">
        <v>830</v>
      </c>
      <c r="D192" s="126"/>
      <c r="E192" s="127"/>
      <c r="F192" s="128"/>
      <c r="G192" s="129">
        <f>SUBTOTAL(9,G193:G193)</f>
        <v>0</v>
      </c>
      <c r="H192" s="130"/>
      <c r="I192" s="131"/>
    </row>
    <row r="193" spans="1:9" s="123" customFormat="1" outlineLevel="5" x14ac:dyDescent="0.25">
      <c r="B193" s="115" t="s">
        <v>924</v>
      </c>
      <c r="C193" s="116" t="s">
        <v>830</v>
      </c>
      <c r="D193" s="117" t="s">
        <v>102</v>
      </c>
      <c r="E193" s="118">
        <v>1</v>
      </c>
      <c r="F193" s="119"/>
      <c r="G193" s="120">
        <f>E193*F193</f>
        <v>0</v>
      </c>
      <c r="H193" s="121"/>
      <c r="I193" s="122"/>
    </row>
    <row r="194" spans="1:9" outlineLevel="1" x14ac:dyDescent="0.25">
      <c r="B194" s="108" t="s">
        <v>925</v>
      </c>
      <c r="C194" s="109" t="s">
        <v>926</v>
      </c>
      <c r="D194" s="110"/>
      <c r="E194" s="111"/>
      <c r="F194" s="112"/>
      <c r="G194" s="112">
        <f>SUBTOTAL(9,G195:G200)</f>
        <v>0</v>
      </c>
      <c r="H194" s="113"/>
      <c r="I194" s="114"/>
    </row>
    <row r="195" spans="1:9" s="123" customFormat="1" outlineLevel="5" x14ac:dyDescent="0.25">
      <c r="B195" s="115" t="s">
        <v>927</v>
      </c>
      <c r="C195" s="116" t="s">
        <v>928</v>
      </c>
      <c r="D195" s="117" t="s">
        <v>221</v>
      </c>
      <c r="E195" s="118">
        <v>1</v>
      </c>
      <c r="F195" s="119"/>
      <c r="G195" s="120">
        <f t="shared" ref="G195:G200" si="10">E195*F195</f>
        <v>0</v>
      </c>
      <c r="H195" s="121"/>
      <c r="I195" s="122"/>
    </row>
    <row r="196" spans="1:9" s="123" customFormat="1" outlineLevel="5" x14ac:dyDescent="0.25">
      <c r="B196" s="115" t="s">
        <v>929</v>
      </c>
      <c r="C196" s="116" t="s">
        <v>930</v>
      </c>
      <c r="D196" s="117" t="s">
        <v>221</v>
      </c>
      <c r="E196" s="118">
        <v>1</v>
      </c>
      <c r="F196" s="119"/>
      <c r="G196" s="120">
        <f t="shared" si="10"/>
        <v>0</v>
      </c>
      <c r="H196" s="121"/>
      <c r="I196" s="122"/>
    </row>
    <row r="197" spans="1:9" s="123" customFormat="1" outlineLevel="5" x14ac:dyDescent="0.25">
      <c r="B197" s="115" t="s">
        <v>931</v>
      </c>
      <c r="C197" s="116" t="s">
        <v>932</v>
      </c>
      <c r="D197" s="117" t="s">
        <v>221</v>
      </c>
      <c r="E197" s="118">
        <v>1</v>
      </c>
      <c r="F197" s="119"/>
      <c r="G197" s="120">
        <f t="shared" si="10"/>
        <v>0</v>
      </c>
      <c r="H197" s="121"/>
      <c r="I197" s="122"/>
    </row>
    <row r="198" spans="1:9" s="123" customFormat="1" outlineLevel="5" x14ac:dyDescent="0.25">
      <c r="B198" s="115" t="s">
        <v>933</v>
      </c>
      <c r="C198" s="116" t="s">
        <v>700</v>
      </c>
      <c r="D198" s="117" t="s">
        <v>578</v>
      </c>
      <c r="E198" s="118">
        <v>3</v>
      </c>
      <c r="F198" s="119"/>
      <c r="G198" s="120">
        <f t="shared" si="10"/>
        <v>0</v>
      </c>
      <c r="H198" s="121"/>
      <c r="I198" s="122"/>
    </row>
    <row r="199" spans="1:9" s="123" customFormat="1" outlineLevel="5" x14ac:dyDescent="0.25">
      <c r="B199" s="115" t="s">
        <v>934</v>
      </c>
      <c r="C199" s="116" t="s">
        <v>935</v>
      </c>
      <c r="D199" s="117" t="s">
        <v>102</v>
      </c>
      <c r="E199" s="118">
        <v>1</v>
      </c>
      <c r="F199" s="119"/>
      <c r="G199" s="120">
        <f t="shared" si="10"/>
        <v>0</v>
      </c>
      <c r="H199" s="121"/>
      <c r="I199" s="122"/>
    </row>
    <row r="200" spans="1:9" s="123" customFormat="1" outlineLevel="5" x14ac:dyDescent="0.25">
      <c r="B200" s="115" t="s">
        <v>936</v>
      </c>
      <c r="C200" s="116" t="s">
        <v>937</v>
      </c>
      <c r="D200" s="117" t="s">
        <v>102</v>
      </c>
      <c r="E200" s="118">
        <v>1</v>
      </c>
      <c r="F200" s="119"/>
      <c r="G200" s="120">
        <f t="shared" si="10"/>
        <v>0</v>
      </c>
      <c r="H200" s="121"/>
      <c r="I200" s="122"/>
    </row>
    <row r="201" spans="1:9" x14ac:dyDescent="0.25">
      <c r="B201" s="133"/>
      <c r="C201" s="134"/>
      <c r="D201" s="135"/>
      <c r="E201" s="136"/>
      <c r="F201" s="137"/>
      <c r="G201" s="137"/>
      <c r="H201" s="138"/>
    </row>
    <row r="202" spans="1:9" ht="15" customHeight="1" x14ac:dyDescent="0.25">
      <c r="B202" s="95"/>
      <c r="C202" s="96" t="s">
        <v>558</v>
      </c>
      <c r="D202" s="97"/>
      <c r="E202" s="98"/>
      <c r="F202" s="99"/>
      <c r="G202" s="99">
        <f>SUBTOTAL(9,G5:G201)</f>
        <v>0</v>
      </c>
      <c r="H202" s="100"/>
      <c r="I202" s="101"/>
    </row>
    <row r="203" spans="1:9" x14ac:dyDescent="0.25">
      <c r="B203" s="139"/>
      <c r="C203" s="140"/>
      <c r="D203" s="141"/>
      <c r="E203" s="142"/>
      <c r="F203" s="142"/>
      <c r="G203" s="142"/>
    </row>
    <row r="204" spans="1:9" s="143" customFormat="1" ht="25.5" customHeight="1" x14ac:dyDescent="0.25">
      <c r="A204" s="85"/>
      <c r="B204" s="139"/>
      <c r="C204" s="140"/>
      <c r="D204" s="141"/>
      <c r="E204" s="142"/>
      <c r="F204" s="142"/>
      <c r="G204" s="142"/>
      <c r="I204" s="84"/>
    </row>
    <row r="205" spans="1:9" s="143" customFormat="1" x14ac:dyDescent="0.25">
      <c r="A205" s="85"/>
      <c r="B205" s="139"/>
      <c r="C205" s="140"/>
      <c r="D205" s="141"/>
      <c r="E205" s="142"/>
      <c r="F205" s="142"/>
      <c r="G205" s="142"/>
      <c r="I205" s="84"/>
    </row>
    <row r="206" spans="1:9" s="143" customFormat="1" x14ac:dyDescent="0.25">
      <c r="A206" s="85"/>
      <c r="B206" s="139"/>
      <c r="C206" s="140"/>
      <c r="D206" s="141"/>
      <c r="E206" s="142"/>
      <c r="F206" s="142"/>
      <c r="G206" s="142"/>
      <c r="I206" s="84"/>
    </row>
    <row r="207" spans="1:9" s="143" customFormat="1" x14ac:dyDescent="0.25">
      <c r="A207" s="85"/>
      <c r="B207" s="139"/>
      <c r="C207" s="140"/>
      <c r="D207" s="141"/>
      <c r="E207" s="142"/>
      <c r="F207" s="142"/>
      <c r="G207" s="142"/>
      <c r="I207" s="84"/>
    </row>
  </sheetData>
  <mergeCells count="1">
    <mergeCell ref="B1:H1"/>
  </mergeCells>
  <pageMargins left="0.19685039370078741" right="0.19685039370078741" top="0.78740157480314965" bottom="0.39370078740157483" header="0.39370078740157483" footer="0.19685039370078741"/>
  <pageSetup paperSize="9" scale="93" fitToHeight="0" orientation="landscape" r:id="rId1"/>
  <headerFooter>
    <oddFooter>&amp;F&amp;RStrona &amp;P</oddFooter>
  </headerFooter>
  <rowBreaks count="5" manualBreakCount="5">
    <brk id="38" max="7" man="1"/>
    <brk id="73" max="7" man="1"/>
    <brk id="113" max="7" man="1"/>
    <brk id="149" max="7" man="1"/>
    <brk id="181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74D11-4F09-40D1-B5ED-6152F151363F}">
  <sheetPr>
    <pageSetUpPr fitToPage="1"/>
  </sheetPr>
  <dimension ref="A1:J360"/>
  <sheetViews>
    <sheetView view="pageBreakPreview" zoomScaleNormal="100" zoomScaleSheetLayoutView="100" workbookViewId="0">
      <selection activeCell="C10" sqref="C10"/>
    </sheetView>
  </sheetViews>
  <sheetFormatPr defaultRowHeight="12" outlineLevelRow="5" x14ac:dyDescent="0.25"/>
  <cols>
    <col min="1" max="1" width="1" style="85" customWidth="1"/>
    <col min="2" max="2" width="8.42578125" style="144" customWidth="1"/>
    <col min="3" max="3" width="68.7109375" style="145" customWidth="1"/>
    <col min="4" max="4" width="6.28515625" style="143" bestFit="1" customWidth="1"/>
    <col min="5" max="5" width="12.5703125" style="146" bestFit="1" customWidth="1"/>
    <col min="6" max="6" width="14.28515625" style="146" bestFit="1" customWidth="1"/>
    <col min="7" max="7" width="12.28515625" style="146" customWidth="1"/>
    <col min="8" max="8" width="31.5703125" style="143" customWidth="1"/>
    <col min="9" max="9" width="27.140625" style="147" customWidth="1"/>
    <col min="10" max="10" width="11" style="147" customWidth="1"/>
    <col min="11" max="16384" width="9.140625" style="85"/>
  </cols>
  <sheetData>
    <row r="1" spans="2:10" ht="42" customHeight="1" x14ac:dyDescent="0.25">
      <c r="B1" s="194" t="s">
        <v>938</v>
      </c>
      <c r="C1" s="195"/>
      <c r="D1" s="195"/>
      <c r="E1" s="195"/>
      <c r="F1" s="195"/>
      <c r="G1" s="195"/>
      <c r="H1" s="196"/>
    </row>
    <row r="2" spans="2:10" ht="13.5" customHeight="1" x14ac:dyDescent="0.25">
      <c r="B2" s="86" t="s">
        <v>32</v>
      </c>
      <c r="C2" s="87" t="s">
        <v>33</v>
      </c>
      <c r="D2" s="87" t="s">
        <v>34</v>
      </c>
      <c r="E2" s="88" t="s">
        <v>35</v>
      </c>
      <c r="F2" s="88" t="s">
        <v>36</v>
      </c>
      <c r="G2" s="88" t="s">
        <v>37</v>
      </c>
      <c r="H2" s="89" t="s">
        <v>38</v>
      </c>
    </row>
    <row r="3" spans="2:10" x14ac:dyDescent="0.25">
      <c r="B3" s="90"/>
      <c r="C3" s="91"/>
      <c r="D3" s="91"/>
      <c r="E3" s="92"/>
      <c r="F3" s="93"/>
      <c r="G3" s="93"/>
      <c r="H3" s="94"/>
    </row>
    <row r="4" spans="2:10" ht="15" customHeight="1" x14ac:dyDescent="0.25">
      <c r="B4" s="95">
        <v>3</v>
      </c>
      <c r="C4" s="96" t="s">
        <v>939</v>
      </c>
      <c r="D4" s="97"/>
      <c r="E4" s="98"/>
      <c r="F4" s="99"/>
      <c r="G4" s="99">
        <f>SUBTOTAL(9,G5:G354)</f>
        <v>0</v>
      </c>
      <c r="H4" s="100"/>
      <c r="I4" s="148"/>
      <c r="J4" s="148"/>
    </row>
    <row r="5" spans="2:10" ht="15" customHeight="1" x14ac:dyDescent="0.25">
      <c r="B5" s="102" t="s">
        <v>14</v>
      </c>
      <c r="C5" s="103" t="s">
        <v>40</v>
      </c>
      <c r="D5" s="104"/>
      <c r="E5" s="105"/>
      <c r="F5" s="106"/>
      <c r="G5" s="106">
        <f>SUBTOTAL(9,G6:G354)</f>
        <v>0</v>
      </c>
      <c r="H5" s="107"/>
      <c r="I5" s="148"/>
      <c r="J5" s="148"/>
    </row>
    <row r="6" spans="2:10" outlineLevel="1" x14ac:dyDescent="0.25">
      <c r="B6" s="108" t="s">
        <v>940</v>
      </c>
      <c r="C6" s="109" t="s">
        <v>941</v>
      </c>
      <c r="D6" s="110"/>
      <c r="E6" s="111"/>
      <c r="F6" s="112"/>
      <c r="G6" s="112">
        <f>SUBTOTAL(9,G7:G19)</f>
        <v>0</v>
      </c>
      <c r="H6" s="113"/>
      <c r="I6" s="149"/>
      <c r="J6" s="150"/>
    </row>
    <row r="7" spans="2:10" s="132" customFormat="1" outlineLevel="2" x14ac:dyDescent="0.25">
      <c r="B7" s="124" t="s">
        <v>942</v>
      </c>
      <c r="C7" s="125" t="s">
        <v>564</v>
      </c>
      <c r="D7" s="126"/>
      <c r="E7" s="127"/>
      <c r="F7" s="128"/>
      <c r="G7" s="129">
        <f>SUBTOTAL(9,G8:G13)</f>
        <v>0</v>
      </c>
      <c r="H7" s="130"/>
      <c r="I7" s="151"/>
      <c r="J7" s="151"/>
    </row>
    <row r="8" spans="2:10" s="123" customFormat="1" outlineLevel="5" x14ac:dyDescent="0.25">
      <c r="B8" s="115" t="s">
        <v>943</v>
      </c>
      <c r="C8" s="116" t="s">
        <v>944</v>
      </c>
      <c r="D8" s="117" t="s">
        <v>221</v>
      </c>
      <c r="E8" s="118">
        <v>1</v>
      </c>
      <c r="F8" s="119"/>
      <c r="G8" s="120">
        <f t="shared" ref="G8:G13" si="0">E8*F8</f>
        <v>0</v>
      </c>
      <c r="H8" s="121"/>
      <c r="I8" s="152"/>
      <c r="J8" s="152"/>
    </row>
    <row r="9" spans="2:10" s="123" customFormat="1" outlineLevel="5" x14ac:dyDescent="0.25">
      <c r="B9" s="115" t="s">
        <v>945</v>
      </c>
      <c r="C9" s="116" t="s">
        <v>946</v>
      </c>
      <c r="D9" s="117" t="s">
        <v>102</v>
      </c>
      <c r="E9" s="118">
        <v>3</v>
      </c>
      <c r="F9" s="119"/>
      <c r="G9" s="120">
        <f t="shared" si="0"/>
        <v>0</v>
      </c>
      <c r="H9" s="121"/>
      <c r="I9" s="153"/>
      <c r="J9" s="152"/>
    </row>
    <row r="10" spans="2:10" s="123" customFormat="1" outlineLevel="5" x14ac:dyDescent="0.25">
      <c r="B10" s="115" t="s">
        <v>947</v>
      </c>
      <c r="C10" s="116" t="s">
        <v>948</v>
      </c>
      <c r="D10" s="117" t="s">
        <v>102</v>
      </c>
      <c r="E10" s="118">
        <v>42</v>
      </c>
      <c r="F10" s="119"/>
      <c r="G10" s="120">
        <f t="shared" si="0"/>
        <v>0</v>
      </c>
      <c r="H10" s="121"/>
      <c r="I10" s="152"/>
      <c r="J10" s="152"/>
    </row>
    <row r="11" spans="2:10" s="123" customFormat="1" outlineLevel="5" x14ac:dyDescent="0.25">
      <c r="B11" s="115" t="s">
        <v>949</v>
      </c>
      <c r="C11" s="116" t="s">
        <v>950</v>
      </c>
      <c r="D11" s="117" t="s">
        <v>102</v>
      </c>
      <c r="E11" s="118">
        <v>16</v>
      </c>
      <c r="F11" s="119"/>
      <c r="G11" s="120">
        <f t="shared" si="0"/>
        <v>0</v>
      </c>
      <c r="H11" s="121"/>
      <c r="I11" s="152"/>
      <c r="J11" s="152"/>
    </row>
    <row r="12" spans="2:10" s="123" customFormat="1" outlineLevel="5" x14ac:dyDescent="0.25">
      <c r="B12" s="115" t="s">
        <v>951</v>
      </c>
      <c r="C12" s="116" t="s">
        <v>952</v>
      </c>
      <c r="D12" s="117" t="s">
        <v>221</v>
      </c>
      <c r="E12" s="118">
        <v>3</v>
      </c>
      <c r="F12" s="119"/>
      <c r="G12" s="120">
        <f t="shared" si="0"/>
        <v>0</v>
      </c>
      <c r="H12" s="121"/>
      <c r="I12" s="152"/>
      <c r="J12" s="152"/>
    </row>
    <row r="13" spans="2:10" s="123" customFormat="1" outlineLevel="5" x14ac:dyDescent="0.25">
      <c r="B13" s="115" t="s">
        <v>953</v>
      </c>
      <c r="C13" s="116" t="s">
        <v>954</v>
      </c>
      <c r="D13" s="117" t="s">
        <v>581</v>
      </c>
      <c r="E13" s="118">
        <v>480</v>
      </c>
      <c r="F13" s="119"/>
      <c r="G13" s="120">
        <f t="shared" si="0"/>
        <v>0</v>
      </c>
      <c r="H13" s="121"/>
      <c r="I13" s="152"/>
      <c r="J13" s="152"/>
    </row>
    <row r="14" spans="2:10" s="132" customFormat="1" outlineLevel="2" x14ac:dyDescent="0.25">
      <c r="B14" s="124" t="s">
        <v>955</v>
      </c>
      <c r="C14" s="125" t="s">
        <v>956</v>
      </c>
      <c r="D14" s="126"/>
      <c r="E14" s="127"/>
      <c r="F14" s="128"/>
      <c r="G14" s="129">
        <f>SUBTOTAL(9,G15:G19)</f>
        <v>0</v>
      </c>
      <c r="H14" s="130"/>
      <c r="I14" s="151"/>
      <c r="J14" s="151"/>
    </row>
    <row r="15" spans="2:10" s="123" customFormat="1" ht="22.5" outlineLevel="5" x14ac:dyDescent="0.25">
      <c r="B15" s="115" t="s">
        <v>957</v>
      </c>
      <c r="C15" s="116" t="s">
        <v>958</v>
      </c>
      <c r="D15" s="117" t="s">
        <v>221</v>
      </c>
      <c r="E15" s="118">
        <v>2</v>
      </c>
      <c r="F15" s="119"/>
      <c r="G15" s="120">
        <f t="shared" ref="G15:G19" si="1">E15*F15</f>
        <v>0</v>
      </c>
      <c r="H15" s="121"/>
      <c r="I15" s="152"/>
      <c r="J15" s="152"/>
    </row>
    <row r="16" spans="2:10" s="123" customFormat="1" ht="22.5" outlineLevel="5" x14ac:dyDescent="0.25">
      <c r="B16" s="115" t="s">
        <v>959</v>
      </c>
      <c r="C16" s="116" t="s">
        <v>960</v>
      </c>
      <c r="D16" s="117" t="s">
        <v>221</v>
      </c>
      <c r="E16" s="118">
        <v>4</v>
      </c>
      <c r="F16" s="119"/>
      <c r="G16" s="120">
        <f t="shared" si="1"/>
        <v>0</v>
      </c>
      <c r="H16" s="121"/>
      <c r="I16" s="152"/>
      <c r="J16" s="152"/>
    </row>
    <row r="17" spans="2:10" s="123" customFormat="1" ht="22.5" outlineLevel="5" x14ac:dyDescent="0.25">
      <c r="B17" s="115" t="s">
        <v>961</v>
      </c>
      <c r="C17" s="116" t="s">
        <v>962</v>
      </c>
      <c r="D17" s="117" t="s">
        <v>221</v>
      </c>
      <c r="E17" s="118">
        <v>1</v>
      </c>
      <c r="F17" s="119"/>
      <c r="G17" s="120">
        <f t="shared" si="1"/>
        <v>0</v>
      </c>
      <c r="H17" s="121"/>
      <c r="I17" s="152"/>
      <c r="J17" s="152"/>
    </row>
    <row r="18" spans="2:10" s="123" customFormat="1" ht="22.5" outlineLevel="5" x14ac:dyDescent="0.25">
      <c r="B18" s="115" t="s">
        <v>963</v>
      </c>
      <c r="C18" s="116" t="s">
        <v>964</v>
      </c>
      <c r="D18" s="117" t="s">
        <v>221</v>
      </c>
      <c r="E18" s="118">
        <v>2</v>
      </c>
      <c r="F18" s="119"/>
      <c r="G18" s="120">
        <f t="shared" si="1"/>
        <v>0</v>
      </c>
      <c r="H18" s="121"/>
      <c r="I18" s="152"/>
      <c r="J18" s="152"/>
    </row>
    <row r="19" spans="2:10" s="123" customFormat="1" ht="22.5" outlineLevel="5" x14ac:dyDescent="0.25">
      <c r="B19" s="115" t="s">
        <v>965</v>
      </c>
      <c r="C19" s="116" t="s">
        <v>966</v>
      </c>
      <c r="D19" s="117" t="s">
        <v>221</v>
      </c>
      <c r="E19" s="118">
        <v>1</v>
      </c>
      <c r="F19" s="119"/>
      <c r="G19" s="120">
        <f t="shared" si="1"/>
        <v>0</v>
      </c>
      <c r="H19" s="121"/>
      <c r="I19" s="152"/>
      <c r="J19" s="152"/>
    </row>
    <row r="20" spans="2:10" outlineLevel="1" x14ac:dyDescent="0.25">
      <c r="B20" s="108" t="s">
        <v>967</v>
      </c>
      <c r="C20" s="109" t="s">
        <v>968</v>
      </c>
      <c r="D20" s="110"/>
      <c r="E20" s="111"/>
      <c r="F20" s="112"/>
      <c r="G20" s="112">
        <f>SUBTOTAL(9,G21:G76)</f>
        <v>0</v>
      </c>
      <c r="H20" s="113"/>
      <c r="I20" s="149"/>
      <c r="J20" s="150"/>
    </row>
    <row r="21" spans="2:10" s="132" customFormat="1" outlineLevel="2" x14ac:dyDescent="0.25">
      <c r="B21" s="124" t="s">
        <v>969</v>
      </c>
      <c r="C21" s="125" t="s">
        <v>564</v>
      </c>
      <c r="D21" s="126"/>
      <c r="E21" s="127"/>
      <c r="F21" s="128"/>
      <c r="G21" s="129">
        <f>SUBTOTAL(9,G22:G26)</f>
        <v>0</v>
      </c>
      <c r="H21" s="130"/>
      <c r="I21" s="151"/>
      <c r="J21" s="151"/>
    </row>
    <row r="22" spans="2:10" s="123" customFormat="1" outlineLevel="5" x14ac:dyDescent="0.25">
      <c r="B22" s="115" t="s">
        <v>970</v>
      </c>
      <c r="C22" s="116" t="s">
        <v>971</v>
      </c>
      <c r="D22" s="117" t="s">
        <v>581</v>
      </c>
      <c r="E22" s="118">
        <v>57</v>
      </c>
      <c r="F22" s="119"/>
      <c r="G22" s="120">
        <f>E22*F22</f>
        <v>0</v>
      </c>
      <c r="H22" s="121"/>
      <c r="I22" s="152"/>
      <c r="J22" s="152"/>
    </row>
    <row r="23" spans="2:10" s="123" customFormat="1" outlineLevel="5" x14ac:dyDescent="0.25">
      <c r="B23" s="115" t="s">
        <v>972</v>
      </c>
      <c r="C23" s="116" t="s">
        <v>973</v>
      </c>
      <c r="D23" s="117" t="s">
        <v>221</v>
      </c>
      <c r="E23" s="118">
        <v>2</v>
      </c>
      <c r="F23" s="119"/>
      <c r="G23" s="120">
        <f>E23*F23</f>
        <v>0</v>
      </c>
      <c r="H23" s="121"/>
      <c r="I23" s="152"/>
      <c r="J23" s="152"/>
    </row>
    <row r="24" spans="2:10" s="123" customFormat="1" outlineLevel="5" x14ac:dyDescent="0.25">
      <c r="B24" s="115" t="s">
        <v>974</v>
      </c>
      <c r="C24" s="116" t="s">
        <v>975</v>
      </c>
      <c r="D24" s="117" t="s">
        <v>221</v>
      </c>
      <c r="E24" s="118">
        <v>11</v>
      </c>
      <c r="F24" s="119"/>
      <c r="G24" s="120">
        <f>E24*F24</f>
        <v>0</v>
      </c>
      <c r="H24" s="121"/>
      <c r="I24" s="152"/>
      <c r="J24" s="152"/>
    </row>
    <row r="25" spans="2:10" s="123" customFormat="1" outlineLevel="5" x14ac:dyDescent="0.25">
      <c r="B25" s="115" t="s">
        <v>976</v>
      </c>
      <c r="C25" s="116" t="s">
        <v>977</v>
      </c>
      <c r="D25" s="117" t="s">
        <v>565</v>
      </c>
      <c r="E25" s="118">
        <v>1</v>
      </c>
      <c r="F25" s="119"/>
      <c r="G25" s="120">
        <f>E25*F25</f>
        <v>0</v>
      </c>
      <c r="H25" s="121"/>
      <c r="I25" s="152"/>
      <c r="J25" s="152"/>
    </row>
    <row r="26" spans="2:10" s="123" customFormat="1" ht="22.5" outlineLevel="5" x14ac:dyDescent="0.25">
      <c r="B26" s="115" t="s">
        <v>978</v>
      </c>
      <c r="C26" s="116" t="s">
        <v>979</v>
      </c>
      <c r="D26" s="117" t="s">
        <v>565</v>
      </c>
      <c r="E26" s="118">
        <v>1</v>
      </c>
      <c r="F26" s="119"/>
      <c r="G26" s="120">
        <f>E26*F26</f>
        <v>0</v>
      </c>
      <c r="H26" s="121"/>
      <c r="I26" s="152"/>
      <c r="J26" s="152"/>
    </row>
    <row r="27" spans="2:10" s="132" customFormat="1" outlineLevel="2" x14ac:dyDescent="0.25">
      <c r="B27" s="124" t="s">
        <v>980</v>
      </c>
      <c r="C27" s="125" t="s">
        <v>981</v>
      </c>
      <c r="D27" s="126"/>
      <c r="E27" s="127"/>
      <c r="F27" s="128"/>
      <c r="G27" s="129">
        <f>SUBTOTAL(9,G28:G45)</f>
        <v>0</v>
      </c>
      <c r="H27" s="130"/>
      <c r="I27" s="151"/>
      <c r="J27" s="151"/>
    </row>
    <row r="28" spans="2:10" s="123" customFormat="1" ht="22.5" outlineLevel="5" x14ac:dyDescent="0.25">
      <c r="B28" s="115" t="s">
        <v>982</v>
      </c>
      <c r="C28" s="116" t="s">
        <v>983</v>
      </c>
      <c r="D28" s="117" t="s">
        <v>221</v>
      </c>
      <c r="E28" s="118">
        <v>1</v>
      </c>
      <c r="F28" s="119"/>
      <c r="G28" s="120">
        <f t="shared" ref="G28:G45" si="2">E28*F28</f>
        <v>0</v>
      </c>
      <c r="H28" s="121"/>
      <c r="I28" s="152"/>
      <c r="J28" s="152"/>
    </row>
    <row r="29" spans="2:10" s="123" customFormat="1" ht="22.5" outlineLevel="5" x14ac:dyDescent="0.25">
      <c r="B29" s="115" t="s">
        <v>984</v>
      </c>
      <c r="C29" s="116" t="s">
        <v>985</v>
      </c>
      <c r="D29" s="117" t="s">
        <v>221</v>
      </c>
      <c r="E29" s="118">
        <v>1</v>
      </c>
      <c r="F29" s="119"/>
      <c r="G29" s="120">
        <f t="shared" si="2"/>
        <v>0</v>
      </c>
      <c r="H29" s="121"/>
      <c r="I29" s="152"/>
      <c r="J29" s="152"/>
    </row>
    <row r="30" spans="2:10" s="123" customFormat="1" ht="22.5" outlineLevel="5" x14ac:dyDescent="0.25">
      <c r="B30" s="115" t="s">
        <v>986</v>
      </c>
      <c r="C30" s="116" t="s">
        <v>987</v>
      </c>
      <c r="D30" s="117" t="s">
        <v>221</v>
      </c>
      <c r="E30" s="118">
        <v>1</v>
      </c>
      <c r="F30" s="119"/>
      <c r="G30" s="120">
        <f t="shared" si="2"/>
        <v>0</v>
      </c>
      <c r="H30" s="121"/>
      <c r="I30" s="152"/>
      <c r="J30" s="152"/>
    </row>
    <row r="31" spans="2:10" s="123" customFormat="1" ht="22.5" outlineLevel="5" x14ac:dyDescent="0.25">
      <c r="B31" s="115" t="s">
        <v>988</v>
      </c>
      <c r="C31" s="116" t="s">
        <v>989</v>
      </c>
      <c r="D31" s="117" t="s">
        <v>221</v>
      </c>
      <c r="E31" s="118">
        <v>1</v>
      </c>
      <c r="F31" s="119"/>
      <c r="G31" s="120">
        <f t="shared" si="2"/>
        <v>0</v>
      </c>
      <c r="H31" s="121"/>
      <c r="I31" s="152"/>
      <c r="J31" s="152"/>
    </row>
    <row r="32" spans="2:10" s="123" customFormat="1" outlineLevel="5" x14ac:dyDescent="0.25">
      <c r="B32" s="115" t="s">
        <v>990</v>
      </c>
      <c r="C32" s="116" t="s">
        <v>991</v>
      </c>
      <c r="D32" s="117" t="s">
        <v>221</v>
      </c>
      <c r="E32" s="118">
        <v>5</v>
      </c>
      <c r="F32" s="119"/>
      <c r="G32" s="120">
        <f t="shared" si="2"/>
        <v>0</v>
      </c>
      <c r="H32" s="121"/>
      <c r="I32" s="152"/>
      <c r="J32" s="152"/>
    </row>
    <row r="33" spans="2:10" s="123" customFormat="1" outlineLevel="5" x14ac:dyDescent="0.25">
      <c r="B33" s="115" t="s">
        <v>992</v>
      </c>
      <c r="C33" s="116" t="s">
        <v>993</v>
      </c>
      <c r="D33" s="117" t="s">
        <v>221</v>
      </c>
      <c r="E33" s="118">
        <v>6</v>
      </c>
      <c r="F33" s="119"/>
      <c r="G33" s="120">
        <f t="shared" si="2"/>
        <v>0</v>
      </c>
      <c r="H33" s="121"/>
      <c r="I33" s="152"/>
      <c r="J33" s="152"/>
    </row>
    <row r="34" spans="2:10" s="123" customFormat="1" outlineLevel="5" x14ac:dyDescent="0.25">
      <c r="B34" s="115" t="s">
        <v>994</v>
      </c>
      <c r="C34" s="116" t="s">
        <v>995</v>
      </c>
      <c r="D34" s="117" t="s">
        <v>221</v>
      </c>
      <c r="E34" s="118">
        <v>9</v>
      </c>
      <c r="F34" s="119"/>
      <c r="G34" s="120">
        <f t="shared" si="2"/>
        <v>0</v>
      </c>
      <c r="H34" s="121"/>
      <c r="I34" s="152"/>
      <c r="J34" s="152"/>
    </row>
    <row r="35" spans="2:10" s="123" customFormat="1" outlineLevel="5" x14ac:dyDescent="0.25">
      <c r="B35" s="115" t="s">
        <v>996</v>
      </c>
      <c r="C35" s="116" t="s">
        <v>997</v>
      </c>
      <c r="D35" s="117" t="s">
        <v>221</v>
      </c>
      <c r="E35" s="118">
        <v>1</v>
      </c>
      <c r="F35" s="119"/>
      <c r="G35" s="120">
        <f t="shared" si="2"/>
        <v>0</v>
      </c>
      <c r="H35" s="121"/>
      <c r="I35" s="152"/>
      <c r="J35" s="152"/>
    </row>
    <row r="36" spans="2:10" s="123" customFormat="1" outlineLevel="5" x14ac:dyDescent="0.25">
      <c r="B36" s="115" t="s">
        <v>998</v>
      </c>
      <c r="C36" s="116" t="s">
        <v>999</v>
      </c>
      <c r="D36" s="117" t="s">
        <v>221</v>
      </c>
      <c r="E36" s="118">
        <v>7</v>
      </c>
      <c r="F36" s="119"/>
      <c r="G36" s="120">
        <f t="shared" si="2"/>
        <v>0</v>
      </c>
      <c r="H36" s="121"/>
      <c r="I36" s="152"/>
      <c r="J36" s="152"/>
    </row>
    <row r="37" spans="2:10" s="123" customFormat="1" outlineLevel="5" x14ac:dyDescent="0.25">
      <c r="B37" s="115" t="s">
        <v>1000</v>
      </c>
      <c r="C37" s="116" t="s">
        <v>1001</v>
      </c>
      <c r="D37" s="117" t="s">
        <v>221</v>
      </c>
      <c r="E37" s="118">
        <v>11</v>
      </c>
      <c r="F37" s="119"/>
      <c r="G37" s="120">
        <f t="shared" si="2"/>
        <v>0</v>
      </c>
      <c r="H37" s="121"/>
      <c r="I37" s="152"/>
      <c r="J37" s="152"/>
    </row>
    <row r="38" spans="2:10" s="123" customFormat="1" outlineLevel="5" x14ac:dyDescent="0.25">
      <c r="B38" s="115" t="s">
        <v>1002</v>
      </c>
      <c r="C38" s="116" t="s">
        <v>1003</v>
      </c>
      <c r="D38" s="117" t="s">
        <v>221</v>
      </c>
      <c r="E38" s="118">
        <v>2</v>
      </c>
      <c r="F38" s="119"/>
      <c r="G38" s="120">
        <f t="shared" si="2"/>
        <v>0</v>
      </c>
      <c r="H38" s="121"/>
      <c r="I38" s="152"/>
      <c r="J38" s="152"/>
    </row>
    <row r="39" spans="2:10" s="123" customFormat="1" outlineLevel="5" x14ac:dyDescent="0.25">
      <c r="B39" s="115" t="s">
        <v>1004</v>
      </c>
      <c r="C39" s="116" t="s">
        <v>1005</v>
      </c>
      <c r="D39" s="117" t="s">
        <v>221</v>
      </c>
      <c r="E39" s="118">
        <v>1</v>
      </c>
      <c r="F39" s="119"/>
      <c r="G39" s="120">
        <f t="shared" si="2"/>
        <v>0</v>
      </c>
      <c r="H39" s="121"/>
      <c r="I39" s="152"/>
      <c r="J39" s="152"/>
    </row>
    <row r="40" spans="2:10" s="123" customFormat="1" outlineLevel="5" x14ac:dyDescent="0.25">
      <c r="B40" s="115" t="s">
        <v>1006</v>
      </c>
      <c r="C40" s="116" t="s">
        <v>1007</v>
      </c>
      <c r="D40" s="117" t="s">
        <v>565</v>
      </c>
      <c r="E40" s="118">
        <v>1</v>
      </c>
      <c r="F40" s="119"/>
      <c r="G40" s="120">
        <f t="shared" si="2"/>
        <v>0</v>
      </c>
      <c r="H40" s="121"/>
      <c r="I40" s="152"/>
      <c r="J40" s="152"/>
    </row>
    <row r="41" spans="2:10" s="123" customFormat="1" outlineLevel="5" x14ac:dyDescent="0.25">
      <c r="B41" s="115" t="s">
        <v>1008</v>
      </c>
      <c r="C41" s="116" t="s">
        <v>1009</v>
      </c>
      <c r="D41" s="117" t="s">
        <v>565</v>
      </c>
      <c r="E41" s="118">
        <v>1</v>
      </c>
      <c r="F41" s="119"/>
      <c r="G41" s="120">
        <f t="shared" si="2"/>
        <v>0</v>
      </c>
      <c r="H41" s="121"/>
      <c r="I41" s="152"/>
      <c r="J41" s="152"/>
    </row>
    <row r="42" spans="2:10" s="123" customFormat="1" outlineLevel="5" x14ac:dyDescent="0.25">
      <c r="B42" s="115" t="s">
        <v>1010</v>
      </c>
      <c r="C42" s="116" t="s">
        <v>1011</v>
      </c>
      <c r="D42" s="117" t="s">
        <v>565</v>
      </c>
      <c r="E42" s="118">
        <v>1</v>
      </c>
      <c r="F42" s="119"/>
      <c r="G42" s="120">
        <f t="shared" si="2"/>
        <v>0</v>
      </c>
      <c r="H42" s="121"/>
      <c r="I42" s="152"/>
      <c r="J42" s="152"/>
    </row>
    <row r="43" spans="2:10" s="123" customFormat="1" outlineLevel="5" x14ac:dyDescent="0.25">
      <c r="B43" s="115" t="s">
        <v>1012</v>
      </c>
      <c r="C43" s="116" t="s">
        <v>1013</v>
      </c>
      <c r="D43" s="117" t="s">
        <v>221</v>
      </c>
      <c r="E43" s="118">
        <v>2</v>
      </c>
      <c r="F43" s="119"/>
      <c r="G43" s="120">
        <f t="shared" si="2"/>
        <v>0</v>
      </c>
      <c r="H43" s="121"/>
      <c r="I43" s="152"/>
      <c r="J43" s="152"/>
    </row>
    <row r="44" spans="2:10" s="123" customFormat="1" outlineLevel="5" x14ac:dyDescent="0.25">
      <c r="B44" s="115" t="s">
        <v>1014</v>
      </c>
      <c r="C44" s="116" t="s">
        <v>1015</v>
      </c>
      <c r="D44" s="117" t="s">
        <v>221</v>
      </c>
      <c r="E44" s="118">
        <v>1</v>
      </c>
      <c r="F44" s="119"/>
      <c r="G44" s="120">
        <f t="shared" si="2"/>
        <v>0</v>
      </c>
      <c r="H44" s="121"/>
      <c r="I44" s="152"/>
      <c r="J44" s="152"/>
    </row>
    <row r="45" spans="2:10" s="123" customFormat="1" outlineLevel="5" x14ac:dyDescent="0.25">
      <c r="B45" s="115" t="s">
        <v>1016</v>
      </c>
      <c r="C45" s="116" t="s">
        <v>1017</v>
      </c>
      <c r="D45" s="117" t="s">
        <v>221</v>
      </c>
      <c r="E45" s="118">
        <v>4</v>
      </c>
      <c r="F45" s="119"/>
      <c r="G45" s="120">
        <f t="shared" si="2"/>
        <v>0</v>
      </c>
      <c r="H45" s="121"/>
      <c r="I45" s="152"/>
      <c r="J45" s="152"/>
    </row>
    <row r="46" spans="2:10" s="132" customFormat="1" outlineLevel="2" x14ac:dyDescent="0.25">
      <c r="B46" s="124" t="s">
        <v>1018</v>
      </c>
      <c r="C46" s="125" t="s">
        <v>1019</v>
      </c>
      <c r="D46" s="126"/>
      <c r="E46" s="127"/>
      <c r="F46" s="128"/>
      <c r="G46" s="129">
        <f>SUBTOTAL(9,G47:G56)</f>
        <v>0</v>
      </c>
      <c r="H46" s="130"/>
      <c r="I46" s="151"/>
      <c r="J46" s="151"/>
    </row>
    <row r="47" spans="2:10" s="123" customFormat="1" outlineLevel="5" x14ac:dyDescent="0.25">
      <c r="B47" s="115" t="s">
        <v>1020</v>
      </c>
      <c r="C47" s="116" t="s">
        <v>1021</v>
      </c>
      <c r="D47" s="117" t="s">
        <v>581</v>
      </c>
      <c r="E47" s="118">
        <f>730+45</f>
        <v>775</v>
      </c>
      <c r="F47" s="119"/>
      <c r="G47" s="120">
        <f t="shared" ref="G47:G56" si="3">E47*F47</f>
        <v>0</v>
      </c>
      <c r="H47" s="121"/>
      <c r="I47" s="152"/>
      <c r="J47" s="152"/>
    </row>
    <row r="48" spans="2:10" s="123" customFormat="1" outlineLevel="5" x14ac:dyDescent="0.25">
      <c r="B48" s="115" t="s">
        <v>1022</v>
      </c>
      <c r="C48" s="116" t="s">
        <v>1023</v>
      </c>
      <c r="D48" s="117" t="s">
        <v>581</v>
      </c>
      <c r="E48" s="118">
        <f>649+45</f>
        <v>694</v>
      </c>
      <c r="F48" s="119"/>
      <c r="G48" s="120">
        <f t="shared" si="3"/>
        <v>0</v>
      </c>
      <c r="H48" s="121"/>
      <c r="I48" s="152"/>
      <c r="J48" s="152"/>
    </row>
    <row r="49" spans="2:10" s="123" customFormat="1" outlineLevel="5" x14ac:dyDescent="0.25">
      <c r="B49" s="115" t="s">
        <v>1024</v>
      </c>
      <c r="C49" s="116" t="s">
        <v>1025</v>
      </c>
      <c r="D49" s="117" t="s">
        <v>581</v>
      </c>
      <c r="E49" s="118">
        <v>225</v>
      </c>
      <c r="F49" s="119"/>
      <c r="G49" s="120">
        <f t="shared" si="3"/>
        <v>0</v>
      </c>
      <c r="H49" s="121"/>
      <c r="I49" s="152"/>
      <c r="J49" s="152"/>
    </row>
    <row r="50" spans="2:10" s="123" customFormat="1" outlineLevel="5" x14ac:dyDescent="0.25">
      <c r="B50" s="115" t="s">
        <v>1026</v>
      </c>
      <c r="C50" s="116" t="s">
        <v>1027</v>
      </c>
      <c r="D50" s="117" t="s">
        <v>581</v>
      </c>
      <c r="E50" s="118">
        <v>118</v>
      </c>
      <c r="F50" s="119"/>
      <c r="G50" s="120">
        <f t="shared" si="3"/>
        <v>0</v>
      </c>
      <c r="H50" s="121"/>
      <c r="I50" s="152"/>
      <c r="J50" s="152"/>
    </row>
    <row r="51" spans="2:10" s="123" customFormat="1" outlineLevel="5" x14ac:dyDescent="0.25">
      <c r="B51" s="115" t="s">
        <v>1028</v>
      </c>
      <c r="C51" s="116" t="s">
        <v>1029</v>
      </c>
      <c r="D51" s="117" t="s">
        <v>581</v>
      </c>
      <c r="E51" s="118">
        <v>16</v>
      </c>
      <c r="F51" s="119"/>
      <c r="G51" s="120">
        <f t="shared" si="3"/>
        <v>0</v>
      </c>
      <c r="H51" s="121"/>
      <c r="I51" s="152"/>
      <c r="J51" s="152"/>
    </row>
    <row r="52" spans="2:10" s="123" customFormat="1" outlineLevel="5" x14ac:dyDescent="0.25">
      <c r="B52" s="115" t="s">
        <v>1030</v>
      </c>
      <c r="C52" s="116" t="s">
        <v>1031</v>
      </c>
      <c r="D52" s="117" t="s">
        <v>581</v>
      </c>
      <c r="E52" s="118">
        <v>21</v>
      </c>
      <c r="F52" s="119"/>
      <c r="G52" s="120">
        <f t="shared" si="3"/>
        <v>0</v>
      </c>
      <c r="H52" s="121"/>
      <c r="I52" s="152"/>
      <c r="J52" s="152"/>
    </row>
    <row r="53" spans="2:10" s="123" customFormat="1" outlineLevel="5" x14ac:dyDescent="0.25">
      <c r="B53" s="115" t="s">
        <v>1032</v>
      </c>
      <c r="C53" s="116" t="s">
        <v>1033</v>
      </c>
      <c r="D53" s="117" t="s">
        <v>581</v>
      </c>
      <c r="E53" s="118">
        <v>6</v>
      </c>
      <c r="F53" s="119"/>
      <c r="G53" s="120">
        <f t="shared" si="3"/>
        <v>0</v>
      </c>
      <c r="H53" s="121"/>
      <c r="I53" s="152"/>
      <c r="J53" s="152"/>
    </row>
    <row r="54" spans="2:10" s="123" customFormat="1" ht="22.5" outlineLevel="5" x14ac:dyDescent="0.25">
      <c r="B54" s="115" t="s">
        <v>1034</v>
      </c>
      <c r="C54" s="116" t="s">
        <v>1035</v>
      </c>
      <c r="D54" s="117" t="s">
        <v>581</v>
      </c>
      <c r="E54" s="118">
        <v>44.5</v>
      </c>
      <c r="F54" s="119"/>
      <c r="G54" s="120">
        <f t="shared" si="3"/>
        <v>0</v>
      </c>
      <c r="H54" s="121"/>
      <c r="I54" s="152"/>
      <c r="J54" s="152"/>
    </row>
    <row r="55" spans="2:10" s="123" customFormat="1" ht="22.5" outlineLevel="5" x14ac:dyDescent="0.25">
      <c r="B55" s="115" t="s">
        <v>1036</v>
      </c>
      <c r="C55" s="116" t="s">
        <v>1037</v>
      </c>
      <c r="D55" s="117" t="s">
        <v>581</v>
      </c>
      <c r="E55" s="118">
        <v>36.5</v>
      </c>
      <c r="F55" s="119"/>
      <c r="G55" s="120">
        <f t="shared" si="3"/>
        <v>0</v>
      </c>
      <c r="H55" s="121"/>
      <c r="I55" s="152"/>
      <c r="J55" s="152"/>
    </row>
    <row r="56" spans="2:10" s="123" customFormat="1" outlineLevel="5" x14ac:dyDescent="0.25">
      <c r="B56" s="115" t="s">
        <v>1038</v>
      </c>
      <c r="C56" s="116" t="s">
        <v>1039</v>
      </c>
      <c r="D56" s="117" t="s">
        <v>47</v>
      </c>
      <c r="E56" s="118">
        <v>14.97</v>
      </c>
      <c r="F56" s="119"/>
      <c r="G56" s="120">
        <f t="shared" si="3"/>
        <v>0</v>
      </c>
      <c r="H56" s="121"/>
      <c r="I56" s="152"/>
      <c r="J56" s="152"/>
    </row>
    <row r="57" spans="2:10" s="132" customFormat="1" outlineLevel="2" x14ac:dyDescent="0.25">
      <c r="B57" s="124" t="s">
        <v>1040</v>
      </c>
      <c r="C57" s="125" t="s">
        <v>1041</v>
      </c>
      <c r="D57" s="126"/>
      <c r="E57" s="127"/>
      <c r="F57" s="128"/>
      <c r="G57" s="129">
        <f>SUBTOTAL(9,G58:G65)</f>
        <v>0</v>
      </c>
      <c r="H57" s="130"/>
      <c r="I57" s="151"/>
      <c r="J57" s="151"/>
    </row>
    <row r="58" spans="2:10" s="123" customFormat="1" outlineLevel="5" x14ac:dyDescent="0.25">
      <c r="B58" s="115" t="s">
        <v>1042</v>
      </c>
      <c r="C58" s="116" t="s">
        <v>1043</v>
      </c>
      <c r="D58" s="117" t="s">
        <v>581</v>
      </c>
      <c r="E58" s="118">
        <v>775</v>
      </c>
      <c r="F58" s="119"/>
      <c r="G58" s="120">
        <f t="shared" ref="G58:G65" si="4">E58*F58</f>
        <v>0</v>
      </c>
      <c r="H58" s="121"/>
      <c r="I58" s="152"/>
      <c r="J58" s="152"/>
    </row>
    <row r="59" spans="2:10" s="123" customFormat="1" outlineLevel="5" x14ac:dyDescent="0.25">
      <c r="B59" s="115" t="s">
        <v>1044</v>
      </c>
      <c r="C59" s="116" t="s">
        <v>1045</v>
      </c>
      <c r="D59" s="117" t="s">
        <v>581</v>
      </c>
      <c r="E59" s="118">
        <v>694</v>
      </c>
      <c r="F59" s="119"/>
      <c r="G59" s="120">
        <f t="shared" si="4"/>
        <v>0</v>
      </c>
      <c r="H59" s="121"/>
      <c r="I59" s="152"/>
      <c r="J59" s="152"/>
    </row>
    <row r="60" spans="2:10" s="123" customFormat="1" outlineLevel="5" x14ac:dyDescent="0.25">
      <c r="B60" s="115" t="s">
        <v>1046</v>
      </c>
      <c r="C60" s="116" t="s">
        <v>1047</v>
      </c>
      <c r="D60" s="117" t="s">
        <v>581</v>
      </c>
      <c r="E60" s="118">
        <v>225</v>
      </c>
      <c r="F60" s="119"/>
      <c r="G60" s="120">
        <f t="shared" si="4"/>
        <v>0</v>
      </c>
      <c r="H60" s="121"/>
      <c r="I60" s="152"/>
      <c r="J60" s="152"/>
    </row>
    <row r="61" spans="2:10" s="123" customFormat="1" outlineLevel="5" x14ac:dyDescent="0.25">
      <c r="B61" s="115" t="s">
        <v>1048</v>
      </c>
      <c r="C61" s="116" t="s">
        <v>1049</v>
      </c>
      <c r="D61" s="117" t="s">
        <v>581</v>
      </c>
      <c r="E61" s="118">
        <v>118</v>
      </c>
      <c r="F61" s="119"/>
      <c r="G61" s="120">
        <f t="shared" si="4"/>
        <v>0</v>
      </c>
      <c r="H61" s="121"/>
      <c r="I61" s="152"/>
      <c r="J61" s="152"/>
    </row>
    <row r="62" spans="2:10" s="123" customFormat="1" outlineLevel="5" x14ac:dyDescent="0.25">
      <c r="B62" s="115" t="s">
        <v>1050</v>
      </c>
      <c r="C62" s="116" t="s">
        <v>1051</v>
      </c>
      <c r="D62" s="117" t="s">
        <v>581</v>
      </c>
      <c r="E62" s="118">
        <v>16</v>
      </c>
      <c r="F62" s="119"/>
      <c r="G62" s="120">
        <f t="shared" si="4"/>
        <v>0</v>
      </c>
      <c r="H62" s="121"/>
      <c r="I62" s="152"/>
      <c r="J62" s="152"/>
    </row>
    <row r="63" spans="2:10" s="123" customFormat="1" outlineLevel="5" x14ac:dyDescent="0.25">
      <c r="B63" s="115" t="s">
        <v>1052</v>
      </c>
      <c r="C63" s="116" t="s">
        <v>1053</v>
      </c>
      <c r="D63" s="117" t="s">
        <v>581</v>
      </c>
      <c r="E63" s="118">
        <v>21</v>
      </c>
      <c r="F63" s="119"/>
      <c r="G63" s="120">
        <f t="shared" si="4"/>
        <v>0</v>
      </c>
      <c r="H63" s="121"/>
      <c r="I63" s="152"/>
      <c r="J63" s="152"/>
    </row>
    <row r="64" spans="2:10" s="123" customFormat="1" outlineLevel="5" x14ac:dyDescent="0.25">
      <c r="B64" s="115" t="s">
        <v>1054</v>
      </c>
      <c r="C64" s="116" t="s">
        <v>1055</v>
      </c>
      <c r="D64" s="117" t="s">
        <v>581</v>
      </c>
      <c r="E64" s="118">
        <v>6</v>
      </c>
      <c r="F64" s="119"/>
      <c r="G64" s="120">
        <f t="shared" si="4"/>
        <v>0</v>
      </c>
      <c r="H64" s="121"/>
      <c r="I64" s="152"/>
      <c r="J64" s="152"/>
    </row>
    <row r="65" spans="2:10" s="123" customFormat="1" outlineLevel="5" x14ac:dyDescent="0.25">
      <c r="B65" s="115" t="s">
        <v>1056</v>
      </c>
      <c r="C65" s="116" t="s">
        <v>1039</v>
      </c>
      <c r="D65" s="117" t="s">
        <v>47</v>
      </c>
      <c r="E65" s="118">
        <v>1.89</v>
      </c>
      <c r="F65" s="119"/>
      <c r="G65" s="120">
        <f t="shared" si="4"/>
        <v>0</v>
      </c>
      <c r="H65" s="121"/>
      <c r="I65" s="152"/>
      <c r="J65" s="152"/>
    </row>
    <row r="66" spans="2:10" s="132" customFormat="1" outlineLevel="2" x14ac:dyDescent="0.25">
      <c r="B66" s="124" t="s">
        <v>1057</v>
      </c>
      <c r="C66" s="125" t="s">
        <v>1058</v>
      </c>
      <c r="D66" s="126"/>
      <c r="E66" s="127"/>
      <c r="F66" s="128"/>
      <c r="G66" s="129">
        <f>SUBTOTAL(9,G67:G74)</f>
        <v>0</v>
      </c>
      <c r="H66" s="130"/>
      <c r="I66" s="151"/>
      <c r="J66" s="151"/>
    </row>
    <row r="67" spans="2:10" s="123" customFormat="1" outlineLevel="5" x14ac:dyDescent="0.25">
      <c r="B67" s="115" t="s">
        <v>1059</v>
      </c>
      <c r="C67" s="116" t="s">
        <v>1060</v>
      </c>
      <c r="D67" s="117" t="s">
        <v>102</v>
      </c>
      <c r="E67" s="118">
        <v>41</v>
      </c>
      <c r="F67" s="119"/>
      <c r="G67" s="120">
        <f t="shared" ref="G67:G74" si="5">E67*F67</f>
        <v>0</v>
      </c>
      <c r="H67" s="121"/>
      <c r="I67" s="152"/>
      <c r="J67" s="152"/>
    </row>
    <row r="68" spans="2:10" s="123" customFormat="1" outlineLevel="5" x14ac:dyDescent="0.25">
      <c r="B68" s="115" t="s">
        <v>1061</v>
      </c>
      <c r="C68" s="116" t="s">
        <v>1062</v>
      </c>
      <c r="D68" s="117" t="s">
        <v>102</v>
      </c>
      <c r="E68" s="118">
        <v>41</v>
      </c>
      <c r="F68" s="119"/>
      <c r="G68" s="120">
        <f t="shared" si="5"/>
        <v>0</v>
      </c>
      <c r="H68" s="121"/>
      <c r="I68" s="152"/>
      <c r="J68" s="152"/>
    </row>
    <row r="69" spans="2:10" s="123" customFormat="1" ht="22.5" outlineLevel="5" x14ac:dyDescent="0.25">
      <c r="B69" s="115" t="s">
        <v>1063</v>
      </c>
      <c r="C69" s="116" t="s">
        <v>1064</v>
      </c>
      <c r="D69" s="117" t="s">
        <v>102</v>
      </c>
      <c r="E69" s="118">
        <v>41</v>
      </c>
      <c r="F69" s="119"/>
      <c r="G69" s="120">
        <f t="shared" si="5"/>
        <v>0</v>
      </c>
      <c r="H69" s="121"/>
      <c r="I69" s="152"/>
      <c r="J69" s="152"/>
    </row>
    <row r="70" spans="2:10" s="123" customFormat="1" outlineLevel="5" x14ac:dyDescent="0.25">
      <c r="B70" s="115" t="s">
        <v>1065</v>
      </c>
      <c r="C70" s="116" t="s">
        <v>1066</v>
      </c>
      <c r="D70" s="117" t="s">
        <v>102</v>
      </c>
      <c r="E70" s="118">
        <v>41</v>
      </c>
      <c r="F70" s="119"/>
      <c r="G70" s="120">
        <f t="shared" si="5"/>
        <v>0</v>
      </c>
      <c r="H70" s="121"/>
      <c r="I70" s="152"/>
      <c r="J70" s="152"/>
    </row>
    <row r="71" spans="2:10" s="123" customFormat="1" outlineLevel="5" x14ac:dyDescent="0.25">
      <c r="B71" s="115" t="s">
        <v>1067</v>
      </c>
      <c r="C71" s="116" t="s">
        <v>1068</v>
      </c>
      <c r="D71" s="117" t="s">
        <v>565</v>
      </c>
      <c r="E71" s="118">
        <v>4</v>
      </c>
      <c r="F71" s="119"/>
      <c r="G71" s="120">
        <f t="shared" si="5"/>
        <v>0</v>
      </c>
      <c r="H71" s="121"/>
      <c r="I71" s="152"/>
      <c r="J71" s="152"/>
    </row>
    <row r="72" spans="2:10" s="123" customFormat="1" outlineLevel="5" x14ac:dyDescent="0.25">
      <c r="B72" s="115" t="s">
        <v>1069</v>
      </c>
      <c r="C72" s="116" t="s">
        <v>1070</v>
      </c>
      <c r="D72" s="117" t="s">
        <v>578</v>
      </c>
      <c r="E72" s="118">
        <v>4</v>
      </c>
      <c r="F72" s="119"/>
      <c r="G72" s="120">
        <f t="shared" si="5"/>
        <v>0</v>
      </c>
      <c r="H72" s="121"/>
      <c r="I72" s="152"/>
      <c r="J72" s="152"/>
    </row>
    <row r="73" spans="2:10" s="123" customFormat="1" outlineLevel="5" x14ac:dyDescent="0.25">
      <c r="B73" s="115" t="s">
        <v>1071</v>
      </c>
      <c r="C73" s="116" t="s">
        <v>1072</v>
      </c>
      <c r="D73" s="117" t="s">
        <v>581</v>
      </c>
      <c r="E73" s="118">
        <v>928</v>
      </c>
      <c r="F73" s="119"/>
      <c r="G73" s="120">
        <f t="shared" si="5"/>
        <v>0</v>
      </c>
      <c r="H73" s="121"/>
      <c r="I73" s="152"/>
      <c r="J73" s="152"/>
    </row>
    <row r="74" spans="2:10" s="123" customFormat="1" outlineLevel="5" x14ac:dyDescent="0.25">
      <c r="B74" s="115" t="s">
        <v>1073</v>
      </c>
      <c r="C74" s="116" t="s">
        <v>1074</v>
      </c>
      <c r="D74" s="117" t="s">
        <v>565</v>
      </c>
      <c r="E74" s="118">
        <v>4</v>
      </c>
      <c r="F74" s="119"/>
      <c r="G74" s="120">
        <f t="shared" si="5"/>
        <v>0</v>
      </c>
      <c r="H74" s="121"/>
      <c r="I74" s="152"/>
      <c r="J74" s="152"/>
    </row>
    <row r="75" spans="2:10" s="132" customFormat="1" outlineLevel="2" x14ac:dyDescent="0.25">
      <c r="B75" s="124" t="s">
        <v>1075</v>
      </c>
      <c r="C75" s="125" t="s">
        <v>1076</v>
      </c>
      <c r="D75" s="126"/>
      <c r="E75" s="127"/>
      <c r="F75" s="128"/>
      <c r="G75" s="129">
        <f>SUBTOTAL(9,G76:G76)</f>
        <v>0</v>
      </c>
      <c r="H75" s="130"/>
      <c r="I75" s="151"/>
      <c r="J75" s="151"/>
    </row>
    <row r="76" spans="2:10" s="123" customFormat="1" outlineLevel="5" x14ac:dyDescent="0.25">
      <c r="B76" s="115" t="s">
        <v>1077</v>
      </c>
      <c r="C76" s="116" t="s">
        <v>1078</v>
      </c>
      <c r="D76" s="117" t="s">
        <v>221</v>
      </c>
      <c r="E76" s="118">
        <v>2</v>
      </c>
      <c r="F76" s="119"/>
      <c r="G76" s="120">
        <f>E76*F76</f>
        <v>0</v>
      </c>
      <c r="H76" s="121"/>
      <c r="I76" s="152"/>
      <c r="J76" s="152"/>
    </row>
    <row r="77" spans="2:10" outlineLevel="1" x14ac:dyDescent="0.25">
      <c r="B77" s="108" t="s">
        <v>1079</v>
      </c>
      <c r="C77" s="109" t="s">
        <v>1080</v>
      </c>
      <c r="D77" s="110"/>
      <c r="E77" s="111"/>
      <c r="F77" s="112"/>
      <c r="G77" s="112">
        <f>SUBTOTAL(9,G78:G116)</f>
        <v>0</v>
      </c>
      <c r="H77" s="113"/>
      <c r="I77" s="150"/>
      <c r="J77" s="150"/>
    </row>
    <row r="78" spans="2:10" s="132" customFormat="1" outlineLevel="2" x14ac:dyDescent="0.25">
      <c r="B78" s="124" t="s">
        <v>1081</v>
      </c>
      <c r="C78" s="125" t="s">
        <v>1019</v>
      </c>
      <c r="D78" s="126"/>
      <c r="E78" s="127"/>
      <c r="F78" s="128"/>
      <c r="G78" s="129">
        <f>SUBTOTAL(9,G79:G81)</f>
        <v>0</v>
      </c>
      <c r="H78" s="130"/>
      <c r="I78" s="151"/>
      <c r="J78" s="151"/>
    </row>
    <row r="79" spans="2:10" s="123" customFormat="1" ht="22.5" outlineLevel="5" x14ac:dyDescent="0.25">
      <c r="B79" s="115" t="s">
        <v>1082</v>
      </c>
      <c r="C79" s="116" t="s">
        <v>1083</v>
      </c>
      <c r="D79" s="117" t="s">
        <v>581</v>
      </c>
      <c r="E79" s="118">
        <v>10</v>
      </c>
      <c r="F79" s="119"/>
      <c r="G79" s="120">
        <f>E79*F79</f>
        <v>0</v>
      </c>
      <c r="H79" s="121"/>
      <c r="I79" s="152"/>
      <c r="J79" s="152"/>
    </row>
    <row r="80" spans="2:10" s="123" customFormat="1" ht="22.5" outlineLevel="5" x14ac:dyDescent="0.25">
      <c r="B80" s="115" t="s">
        <v>1084</v>
      </c>
      <c r="C80" s="116" t="s">
        <v>1085</v>
      </c>
      <c r="D80" s="117" t="s">
        <v>581</v>
      </c>
      <c r="E80" s="118">
        <v>13</v>
      </c>
      <c r="F80" s="119"/>
      <c r="G80" s="120">
        <f>E80*F80</f>
        <v>0</v>
      </c>
      <c r="H80" s="121"/>
      <c r="I80" s="152"/>
      <c r="J80" s="152"/>
    </row>
    <row r="81" spans="2:10" s="123" customFormat="1" ht="22.5" outlineLevel="5" x14ac:dyDescent="0.25">
      <c r="B81" s="115" t="s">
        <v>1086</v>
      </c>
      <c r="C81" s="116" t="s">
        <v>1087</v>
      </c>
      <c r="D81" s="117" t="s">
        <v>581</v>
      </c>
      <c r="E81" s="118">
        <v>56</v>
      </c>
      <c r="F81" s="119"/>
      <c r="G81" s="120">
        <f>E81*F81</f>
        <v>0</v>
      </c>
      <c r="H81" s="121"/>
      <c r="I81" s="152"/>
      <c r="J81" s="152"/>
    </row>
    <row r="82" spans="2:10" s="132" customFormat="1" outlineLevel="2" x14ac:dyDescent="0.25">
      <c r="B82" s="124" t="s">
        <v>1088</v>
      </c>
      <c r="C82" s="125" t="s">
        <v>1089</v>
      </c>
      <c r="D82" s="126"/>
      <c r="E82" s="127"/>
      <c r="F82" s="128"/>
      <c r="G82" s="129">
        <f>SUBTOTAL(9,G83:G89)</f>
        <v>0</v>
      </c>
      <c r="H82" s="130"/>
      <c r="I82" s="151"/>
      <c r="J82" s="151"/>
    </row>
    <row r="83" spans="2:10" s="123" customFormat="1" ht="22.5" outlineLevel="5" x14ac:dyDescent="0.25">
      <c r="B83" s="115" t="s">
        <v>1090</v>
      </c>
      <c r="C83" s="116" t="s">
        <v>1091</v>
      </c>
      <c r="D83" s="117" t="s">
        <v>47</v>
      </c>
      <c r="E83" s="118">
        <v>3.36</v>
      </c>
      <c r="F83" s="119"/>
      <c r="G83" s="120">
        <f t="shared" ref="G83:G89" si="6">E83*F83</f>
        <v>0</v>
      </c>
      <c r="H83" s="121"/>
      <c r="I83" s="152"/>
      <c r="J83" s="152"/>
    </row>
    <row r="84" spans="2:10" s="123" customFormat="1" ht="22.5" outlineLevel="5" x14ac:dyDescent="0.25">
      <c r="B84" s="115" t="s">
        <v>1092</v>
      </c>
      <c r="C84" s="116" t="s">
        <v>1093</v>
      </c>
      <c r="D84" s="117" t="s">
        <v>47</v>
      </c>
      <c r="E84" s="118">
        <v>13.38</v>
      </c>
      <c r="F84" s="119"/>
      <c r="G84" s="120">
        <f t="shared" si="6"/>
        <v>0</v>
      </c>
      <c r="H84" s="121"/>
      <c r="I84" s="152"/>
      <c r="J84" s="152"/>
    </row>
    <row r="85" spans="2:10" s="123" customFormat="1" outlineLevel="5" x14ac:dyDescent="0.25">
      <c r="B85" s="115" t="s">
        <v>1094</v>
      </c>
      <c r="C85" s="116" t="s">
        <v>1095</v>
      </c>
      <c r="D85" s="117" t="s">
        <v>47</v>
      </c>
      <c r="E85" s="118">
        <v>16.739999999999998</v>
      </c>
      <c r="F85" s="119"/>
      <c r="G85" s="120">
        <f t="shared" si="6"/>
        <v>0</v>
      </c>
      <c r="H85" s="121"/>
      <c r="I85" s="152"/>
      <c r="J85" s="152"/>
    </row>
    <row r="86" spans="2:10" s="123" customFormat="1" outlineLevel="5" x14ac:dyDescent="0.25">
      <c r="B86" s="115" t="s">
        <v>1096</v>
      </c>
      <c r="C86" s="116" t="s">
        <v>1097</v>
      </c>
      <c r="D86" s="117" t="s">
        <v>47</v>
      </c>
      <c r="E86" s="118">
        <v>3.36</v>
      </c>
      <c r="F86" s="119"/>
      <c r="G86" s="120">
        <f t="shared" si="6"/>
        <v>0</v>
      </c>
      <c r="H86" s="121"/>
      <c r="I86" s="152"/>
      <c r="J86" s="152"/>
    </row>
    <row r="87" spans="2:10" s="123" customFormat="1" outlineLevel="5" x14ac:dyDescent="0.25">
      <c r="B87" s="115" t="s">
        <v>1098</v>
      </c>
      <c r="C87" s="116" t="s">
        <v>1099</v>
      </c>
      <c r="D87" s="117" t="s">
        <v>47</v>
      </c>
      <c r="E87" s="118">
        <v>13.38</v>
      </c>
      <c r="F87" s="119"/>
      <c r="G87" s="120">
        <f t="shared" si="6"/>
        <v>0</v>
      </c>
      <c r="H87" s="121"/>
      <c r="I87" s="152"/>
      <c r="J87" s="152"/>
    </row>
    <row r="88" spans="2:10" s="123" customFormat="1" outlineLevel="5" x14ac:dyDescent="0.25">
      <c r="B88" s="115" t="s">
        <v>1100</v>
      </c>
      <c r="C88" s="116" t="s">
        <v>1101</v>
      </c>
      <c r="D88" s="117" t="s">
        <v>47</v>
      </c>
      <c r="E88" s="118">
        <v>3.36</v>
      </c>
      <c r="F88" s="119"/>
      <c r="G88" s="120">
        <f t="shared" si="6"/>
        <v>0</v>
      </c>
      <c r="H88" s="121"/>
      <c r="I88" s="152"/>
      <c r="J88" s="152"/>
    </row>
    <row r="89" spans="2:10" s="123" customFormat="1" outlineLevel="5" x14ac:dyDescent="0.25">
      <c r="B89" s="115" t="s">
        <v>1102</v>
      </c>
      <c r="C89" s="116" t="s">
        <v>1103</v>
      </c>
      <c r="D89" s="117" t="s">
        <v>47</v>
      </c>
      <c r="E89" s="118">
        <v>13.38</v>
      </c>
      <c r="F89" s="119"/>
      <c r="G89" s="120">
        <f t="shared" si="6"/>
        <v>0</v>
      </c>
      <c r="H89" s="121"/>
      <c r="I89" s="152"/>
      <c r="J89" s="152"/>
    </row>
    <row r="90" spans="2:10" s="132" customFormat="1" outlineLevel="2" x14ac:dyDescent="0.25">
      <c r="B90" s="124" t="s">
        <v>1104</v>
      </c>
      <c r="C90" s="125" t="s">
        <v>1105</v>
      </c>
      <c r="D90" s="126"/>
      <c r="E90" s="127"/>
      <c r="F90" s="128"/>
      <c r="G90" s="129">
        <f>SUBTOTAL(9,G91:G94)</f>
        <v>0</v>
      </c>
      <c r="H90" s="130"/>
      <c r="I90" s="151"/>
      <c r="J90" s="151"/>
    </row>
    <row r="91" spans="2:10" s="123" customFormat="1" ht="22.5" outlineLevel="5" x14ac:dyDescent="0.25">
      <c r="B91" s="115" t="s">
        <v>1106</v>
      </c>
      <c r="C91" s="116" t="s">
        <v>1107</v>
      </c>
      <c r="D91" s="117" t="s">
        <v>581</v>
      </c>
      <c r="E91" s="118">
        <v>10</v>
      </c>
      <c r="F91" s="119"/>
      <c r="G91" s="120">
        <f>E91*F91</f>
        <v>0</v>
      </c>
      <c r="H91" s="121"/>
      <c r="I91" s="152"/>
      <c r="J91" s="152"/>
    </row>
    <row r="92" spans="2:10" s="123" customFormat="1" ht="22.5" outlineLevel="5" x14ac:dyDescent="0.25">
      <c r="B92" s="115" t="s">
        <v>1108</v>
      </c>
      <c r="C92" s="116" t="s">
        <v>1109</v>
      </c>
      <c r="D92" s="117" t="s">
        <v>581</v>
      </c>
      <c r="E92" s="118">
        <v>13</v>
      </c>
      <c r="F92" s="119"/>
      <c r="G92" s="120">
        <f>E92*F92</f>
        <v>0</v>
      </c>
      <c r="H92" s="121"/>
      <c r="I92" s="152"/>
      <c r="J92" s="152"/>
    </row>
    <row r="93" spans="2:10" s="123" customFormat="1" ht="22.5" outlineLevel="5" x14ac:dyDescent="0.25">
      <c r="B93" s="115" t="s">
        <v>1110</v>
      </c>
      <c r="C93" s="116" t="s">
        <v>1111</v>
      </c>
      <c r="D93" s="117" t="s">
        <v>581</v>
      </c>
      <c r="E93" s="118">
        <v>56</v>
      </c>
      <c r="F93" s="119"/>
      <c r="G93" s="120">
        <f>E93*F93</f>
        <v>0</v>
      </c>
      <c r="H93" s="121"/>
      <c r="I93" s="152"/>
      <c r="J93" s="152"/>
    </row>
    <row r="94" spans="2:10" s="123" customFormat="1" outlineLevel="5" x14ac:dyDescent="0.25">
      <c r="B94" s="115" t="s">
        <v>1112</v>
      </c>
      <c r="C94" s="116" t="s">
        <v>1113</v>
      </c>
      <c r="D94" s="117" t="s">
        <v>47</v>
      </c>
      <c r="E94" s="118">
        <v>47.45</v>
      </c>
      <c r="F94" s="119"/>
      <c r="G94" s="120">
        <f>E94*F94</f>
        <v>0</v>
      </c>
      <c r="H94" s="121"/>
      <c r="I94" s="152"/>
      <c r="J94" s="152"/>
    </row>
    <row r="95" spans="2:10" s="132" customFormat="1" outlineLevel="2" x14ac:dyDescent="0.25">
      <c r="B95" s="124" t="s">
        <v>1114</v>
      </c>
      <c r="C95" s="125" t="s">
        <v>1115</v>
      </c>
      <c r="D95" s="126"/>
      <c r="E95" s="127"/>
      <c r="F95" s="128"/>
      <c r="G95" s="129">
        <f>SUBTOTAL(9,G96:G111)</f>
        <v>0</v>
      </c>
      <c r="H95" s="130"/>
      <c r="I95" s="151"/>
      <c r="J95" s="151"/>
    </row>
    <row r="96" spans="2:10" s="123" customFormat="1" outlineLevel="5" x14ac:dyDescent="0.25">
      <c r="B96" s="115" t="s">
        <v>1116</v>
      </c>
      <c r="C96" s="116" t="s">
        <v>1117</v>
      </c>
      <c r="D96" s="117" t="s">
        <v>221</v>
      </c>
      <c r="E96" s="118">
        <v>3</v>
      </c>
      <c r="F96" s="119"/>
      <c r="G96" s="120">
        <f t="shared" ref="G96:G111" si="7">E96*F96</f>
        <v>0</v>
      </c>
      <c r="H96" s="121"/>
      <c r="I96" s="152"/>
      <c r="J96" s="152"/>
    </row>
    <row r="97" spans="2:10" s="123" customFormat="1" outlineLevel="5" x14ac:dyDescent="0.25">
      <c r="B97" s="115" t="s">
        <v>1118</v>
      </c>
      <c r="C97" s="116" t="s">
        <v>1119</v>
      </c>
      <c r="D97" s="117" t="s">
        <v>221</v>
      </c>
      <c r="E97" s="118">
        <v>3</v>
      </c>
      <c r="F97" s="119"/>
      <c r="G97" s="120">
        <f t="shared" si="7"/>
        <v>0</v>
      </c>
      <c r="H97" s="121"/>
      <c r="I97" s="152"/>
      <c r="J97" s="152"/>
    </row>
    <row r="98" spans="2:10" s="123" customFormat="1" outlineLevel="5" x14ac:dyDescent="0.25">
      <c r="B98" s="115" t="s">
        <v>1120</v>
      </c>
      <c r="C98" s="116" t="s">
        <v>1121</v>
      </c>
      <c r="D98" s="117" t="s">
        <v>221</v>
      </c>
      <c r="E98" s="118">
        <v>1</v>
      </c>
      <c r="F98" s="119"/>
      <c r="G98" s="120">
        <f t="shared" si="7"/>
        <v>0</v>
      </c>
      <c r="H98" s="121"/>
      <c r="I98" s="152"/>
      <c r="J98" s="152"/>
    </row>
    <row r="99" spans="2:10" s="123" customFormat="1" outlineLevel="5" x14ac:dyDescent="0.25">
      <c r="B99" s="115" t="s">
        <v>1122</v>
      </c>
      <c r="C99" s="116" t="s">
        <v>1123</v>
      </c>
      <c r="D99" s="117" t="s">
        <v>221</v>
      </c>
      <c r="E99" s="118">
        <v>1</v>
      </c>
      <c r="F99" s="119"/>
      <c r="G99" s="120">
        <f t="shared" si="7"/>
        <v>0</v>
      </c>
      <c r="H99" s="121"/>
      <c r="I99" s="152"/>
      <c r="J99" s="152"/>
    </row>
    <row r="100" spans="2:10" s="123" customFormat="1" outlineLevel="5" x14ac:dyDescent="0.25">
      <c r="B100" s="115" t="s">
        <v>1124</v>
      </c>
      <c r="C100" s="116" t="s">
        <v>1125</v>
      </c>
      <c r="D100" s="117" t="s">
        <v>221</v>
      </c>
      <c r="E100" s="118">
        <v>2</v>
      </c>
      <c r="F100" s="119"/>
      <c r="G100" s="120">
        <f t="shared" si="7"/>
        <v>0</v>
      </c>
      <c r="H100" s="121"/>
      <c r="I100" s="152"/>
      <c r="J100" s="152"/>
    </row>
    <row r="101" spans="2:10" s="123" customFormat="1" outlineLevel="5" x14ac:dyDescent="0.25">
      <c r="B101" s="115" t="s">
        <v>1126</v>
      </c>
      <c r="C101" s="116" t="s">
        <v>1127</v>
      </c>
      <c r="D101" s="117" t="s">
        <v>221</v>
      </c>
      <c r="E101" s="118">
        <v>2</v>
      </c>
      <c r="F101" s="119"/>
      <c r="G101" s="120">
        <f t="shared" si="7"/>
        <v>0</v>
      </c>
      <c r="H101" s="121"/>
      <c r="I101" s="152"/>
      <c r="J101" s="152"/>
    </row>
    <row r="102" spans="2:10" s="123" customFormat="1" outlineLevel="5" x14ac:dyDescent="0.25">
      <c r="B102" s="115" t="s">
        <v>1128</v>
      </c>
      <c r="C102" s="116" t="s">
        <v>1129</v>
      </c>
      <c r="D102" s="117" t="s">
        <v>221</v>
      </c>
      <c r="E102" s="118">
        <v>1</v>
      </c>
      <c r="F102" s="119"/>
      <c r="G102" s="120">
        <f t="shared" si="7"/>
        <v>0</v>
      </c>
      <c r="H102" s="121"/>
      <c r="I102" s="152"/>
      <c r="J102" s="152"/>
    </row>
    <row r="103" spans="2:10" s="123" customFormat="1" outlineLevel="5" x14ac:dyDescent="0.25">
      <c r="B103" s="115" t="s">
        <v>1130</v>
      </c>
      <c r="C103" s="116" t="s">
        <v>1131</v>
      </c>
      <c r="D103" s="117" t="s">
        <v>221</v>
      </c>
      <c r="E103" s="118">
        <v>1</v>
      </c>
      <c r="F103" s="119"/>
      <c r="G103" s="120">
        <f t="shared" si="7"/>
        <v>0</v>
      </c>
      <c r="H103" s="121"/>
      <c r="I103" s="152"/>
      <c r="J103" s="152"/>
    </row>
    <row r="104" spans="2:10" s="123" customFormat="1" outlineLevel="5" x14ac:dyDescent="0.25">
      <c r="B104" s="115" t="s">
        <v>1132</v>
      </c>
      <c r="C104" s="116" t="s">
        <v>1133</v>
      </c>
      <c r="D104" s="117" t="s">
        <v>221</v>
      </c>
      <c r="E104" s="118">
        <v>1</v>
      </c>
      <c r="F104" s="119"/>
      <c r="G104" s="120">
        <f t="shared" si="7"/>
        <v>0</v>
      </c>
      <c r="H104" s="121"/>
      <c r="I104" s="152"/>
      <c r="J104" s="152"/>
    </row>
    <row r="105" spans="2:10" s="123" customFormat="1" outlineLevel="5" x14ac:dyDescent="0.25">
      <c r="B105" s="115" t="s">
        <v>1134</v>
      </c>
      <c r="C105" s="116" t="s">
        <v>1135</v>
      </c>
      <c r="D105" s="117" t="s">
        <v>221</v>
      </c>
      <c r="E105" s="118">
        <v>1</v>
      </c>
      <c r="F105" s="119"/>
      <c r="G105" s="120">
        <f t="shared" si="7"/>
        <v>0</v>
      </c>
      <c r="H105" s="121"/>
      <c r="I105" s="152"/>
      <c r="J105" s="152"/>
    </row>
    <row r="106" spans="2:10" s="123" customFormat="1" outlineLevel="5" x14ac:dyDescent="0.25">
      <c r="B106" s="115" t="s">
        <v>1136</v>
      </c>
      <c r="C106" s="116" t="s">
        <v>1137</v>
      </c>
      <c r="D106" s="117" t="s">
        <v>221</v>
      </c>
      <c r="E106" s="118">
        <v>6</v>
      </c>
      <c r="F106" s="119"/>
      <c r="G106" s="120">
        <f t="shared" si="7"/>
        <v>0</v>
      </c>
      <c r="H106" s="121"/>
      <c r="I106" s="152"/>
      <c r="J106" s="152"/>
    </row>
    <row r="107" spans="2:10" s="123" customFormat="1" outlineLevel="5" x14ac:dyDescent="0.25">
      <c r="B107" s="115" t="s">
        <v>1138</v>
      </c>
      <c r="C107" s="116" t="s">
        <v>1139</v>
      </c>
      <c r="D107" s="117" t="s">
        <v>221</v>
      </c>
      <c r="E107" s="118">
        <v>4</v>
      </c>
      <c r="F107" s="119"/>
      <c r="G107" s="120">
        <f t="shared" si="7"/>
        <v>0</v>
      </c>
      <c r="H107" s="121"/>
      <c r="I107" s="152"/>
      <c r="J107" s="152"/>
    </row>
    <row r="108" spans="2:10" s="123" customFormat="1" ht="22.5" outlineLevel="5" x14ac:dyDescent="0.25">
      <c r="B108" s="115" t="s">
        <v>1140</v>
      </c>
      <c r="C108" s="116" t="s">
        <v>1141</v>
      </c>
      <c r="D108" s="117" t="s">
        <v>221</v>
      </c>
      <c r="E108" s="118">
        <v>1</v>
      </c>
      <c r="F108" s="119"/>
      <c r="G108" s="120">
        <f t="shared" si="7"/>
        <v>0</v>
      </c>
      <c r="H108" s="121"/>
      <c r="I108" s="152"/>
      <c r="J108" s="152"/>
    </row>
    <row r="109" spans="2:10" s="123" customFormat="1" ht="22.5" outlineLevel="5" x14ac:dyDescent="0.25">
      <c r="B109" s="115" t="s">
        <v>1142</v>
      </c>
      <c r="C109" s="116" t="s">
        <v>1143</v>
      </c>
      <c r="D109" s="117" t="s">
        <v>221</v>
      </c>
      <c r="E109" s="118">
        <v>1</v>
      </c>
      <c r="F109" s="119"/>
      <c r="G109" s="120">
        <f t="shared" si="7"/>
        <v>0</v>
      </c>
      <c r="H109" s="121"/>
      <c r="I109" s="152"/>
      <c r="J109" s="152"/>
    </row>
    <row r="110" spans="2:10" s="123" customFormat="1" outlineLevel="5" x14ac:dyDescent="0.25">
      <c r="B110" s="115" t="s">
        <v>1144</v>
      </c>
      <c r="C110" s="116" t="s">
        <v>1145</v>
      </c>
      <c r="D110" s="117" t="s">
        <v>221</v>
      </c>
      <c r="E110" s="118">
        <v>6</v>
      </c>
      <c r="F110" s="119"/>
      <c r="G110" s="120">
        <f t="shared" si="7"/>
        <v>0</v>
      </c>
      <c r="H110" s="121"/>
      <c r="I110" s="152"/>
      <c r="J110" s="152"/>
    </row>
    <row r="111" spans="2:10" s="123" customFormat="1" outlineLevel="5" x14ac:dyDescent="0.25">
      <c r="B111" s="115" t="s">
        <v>1146</v>
      </c>
      <c r="C111" s="116" t="s">
        <v>1147</v>
      </c>
      <c r="D111" s="117" t="s">
        <v>221</v>
      </c>
      <c r="E111" s="118">
        <v>8</v>
      </c>
      <c r="F111" s="119"/>
      <c r="G111" s="120">
        <f t="shared" si="7"/>
        <v>0</v>
      </c>
      <c r="H111" s="121"/>
      <c r="I111" s="152"/>
      <c r="J111" s="152"/>
    </row>
    <row r="112" spans="2:10" s="132" customFormat="1" outlineLevel="2" x14ac:dyDescent="0.25">
      <c r="B112" s="124" t="s">
        <v>1148</v>
      </c>
      <c r="C112" s="125" t="s">
        <v>1149</v>
      </c>
      <c r="D112" s="126"/>
      <c r="E112" s="127"/>
      <c r="F112" s="128"/>
      <c r="G112" s="129">
        <f>SUBTOTAL(9,G113:G116)</f>
        <v>0</v>
      </c>
      <c r="H112" s="130"/>
      <c r="I112" s="151"/>
      <c r="J112" s="151"/>
    </row>
    <row r="113" spans="2:10" s="123" customFormat="1" outlineLevel="5" x14ac:dyDescent="0.25">
      <c r="B113" s="115" t="s">
        <v>1150</v>
      </c>
      <c r="C113" s="116" t="s">
        <v>1151</v>
      </c>
      <c r="D113" s="117" t="s">
        <v>581</v>
      </c>
      <c r="E113" s="118">
        <v>122</v>
      </c>
      <c r="F113" s="119"/>
      <c r="G113" s="120">
        <f>E113*F113</f>
        <v>0</v>
      </c>
      <c r="H113" s="121"/>
      <c r="I113" s="152"/>
      <c r="J113" s="152"/>
    </row>
    <row r="114" spans="2:10" s="123" customFormat="1" outlineLevel="5" x14ac:dyDescent="0.25">
      <c r="B114" s="115" t="s">
        <v>1152</v>
      </c>
      <c r="C114" s="116" t="s">
        <v>1153</v>
      </c>
      <c r="D114" s="117" t="s">
        <v>581</v>
      </c>
      <c r="E114" s="118">
        <v>122</v>
      </c>
      <c r="F114" s="119"/>
      <c r="G114" s="120">
        <f>E114*F114</f>
        <v>0</v>
      </c>
      <c r="H114" s="121"/>
      <c r="I114" s="152"/>
      <c r="J114" s="152"/>
    </row>
    <row r="115" spans="2:10" s="123" customFormat="1" ht="22.5" outlineLevel="5" x14ac:dyDescent="0.25">
      <c r="B115" s="115" t="s">
        <v>1154</v>
      </c>
      <c r="C115" s="116" t="s">
        <v>1155</v>
      </c>
      <c r="D115" s="117" t="s">
        <v>221</v>
      </c>
      <c r="E115" s="118">
        <v>2</v>
      </c>
      <c r="F115" s="119"/>
      <c r="G115" s="120">
        <f>E115*F115</f>
        <v>0</v>
      </c>
      <c r="H115" s="121"/>
      <c r="I115" s="152"/>
      <c r="J115" s="152"/>
    </row>
    <row r="116" spans="2:10" s="123" customFormat="1" ht="22.5" outlineLevel="5" x14ac:dyDescent="0.25">
      <c r="B116" s="115" t="s">
        <v>1156</v>
      </c>
      <c r="C116" s="116" t="s">
        <v>1157</v>
      </c>
      <c r="D116" s="117" t="s">
        <v>221</v>
      </c>
      <c r="E116" s="118">
        <v>4</v>
      </c>
      <c r="F116" s="119"/>
      <c r="G116" s="120">
        <f>E116*F116</f>
        <v>0</v>
      </c>
      <c r="H116" s="121"/>
      <c r="I116" s="152"/>
      <c r="J116" s="152"/>
    </row>
    <row r="117" spans="2:10" outlineLevel="1" x14ac:dyDescent="0.25">
      <c r="B117" s="108" t="s">
        <v>1158</v>
      </c>
      <c r="C117" s="109" t="s">
        <v>1159</v>
      </c>
      <c r="D117" s="110"/>
      <c r="E117" s="111"/>
      <c r="F117" s="112"/>
      <c r="G117" s="112">
        <f>SUBTOTAL(9,G118:G163)</f>
        <v>0</v>
      </c>
      <c r="H117" s="113"/>
      <c r="I117" s="150"/>
      <c r="J117" s="150"/>
    </row>
    <row r="118" spans="2:10" s="132" customFormat="1" outlineLevel="2" x14ac:dyDescent="0.25">
      <c r="B118" s="124" t="s">
        <v>1160</v>
      </c>
      <c r="C118" s="125" t="s">
        <v>564</v>
      </c>
      <c r="D118" s="126"/>
      <c r="E118" s="127"/>
      <c r="F118" s="128"/>
      <c r="G118" s="129">
        <f>SUBTOTAL(9,G119:G122)</f>
        <v>0</v>
      </c>
      <c r="H118" s="130"/>
      <c r="I118" s="151"/>
      <c r="J118" s="151"/>
    </row>
    <row r="119" spans="2:10" s="123" customFormat="1" outlineLevel="5" x14ac:dyDescent="0.25">
      <c r="B119" s="115" t="s">
        <v>1161</v>
      </c>
      <c r="C119" s="116" t="s">
        <v>1162</v>
      </c>
      <c r="D119" s="117" t="s">
        <v>581</v>
      </c>
      <c r="E119" s="118">
        <v>150.5</v>
      </c>
      <c r="F119" s="119"/>
      <c r="G119" s="120">
        <f>F119*E119</f>
        <v>0</v>
      </c>
      <c r="H119" s="121"/>
      <c r="I119" s="152"/>
      <c r="J119" s="152"/>
    </row>
    <row r="120" spans="2:10" s="123" customFormat="1" outlineLevel="5" x14ac:dyDescent="0.25">
      <c r="B120" s="115" t="s">
        <v>1163</v>
      </c>
      <c r="C120" s="116" t="s">
        <v>1164</v>
      </c>
      <c r="D120" s="117" t="s">
        <v>581</v>
      </c>
      <c r="E120" s="118">
        <v>30</v>
      </c>
      <c r="F120" s="119"/>
      <c r="G120" s="120">
        <f>E120*F120</f>
        <v>0</v>
      </c>
      <c r="H120" s="121"/>
      <c r="I120" s="152"/>
      <c r="J120" s="152"/>
    </row>
    <row r="121" spans="2:10" s="123" customFormat="1" outlineLevel="5" x14ac:dyDescent="0.25">
      <c r="B121" s="115" t="s">
        <v>1165</v>
      </c>
      <c r="C121" s="116" t="s">
        <v>1166</v>
      </c>
      <c r="D121" s="117" t="s">
        <v>221</v>
      </c>
      <c r="E121" s="118">
        <v>1</v>
      </c>
      <c r="F121" s="119"/>
      <c r="G121" s="120">
        <f>E121*F121</f>
        <v>0</v>
      </c>
      <c r="H121" s="121"/>
      <c r="I121" s="152"/>
      <c r="J121" s="152"/>
    </row>
    <row r="122" spans="2:10" s="123" customFormat="1" outlineLevel="5" x14ac:dyDescent="0.25">
      <c r="B122" s="115" t="s">
        <v>1167</v>
      </c>
      <c r="C122" s="116" t="s">
        <v>1168</v>
      </c>
      <c r="D122" s="117" t="s">
        <v>581</v>
      </c>
      <c r="E122" s="118">
        <v>76</v>
      </c>
      <c r="F122" s="119"/>
      <c r="G122" s="120">
        <f>E122*F122</f>
        <v>0</v>
      </c>
      <c r="H122" s="121"/>
      <c r="I122" s="152"/>
      <c r="J122" s="152"/>
    </row>
    <row r="123" spans="2:10" s="132" customFormat="1" outlineLevel="2" x14ac:dyDescent="0.25">
      <c r="B123" s="124" t="s">
        <v>1169</v>
      </c>
      <c r="C123" s="125" t="s">
        <v>1019</v>
      </c>
      <c r="D123" s="126"/>
      <c r="E123" s="127"/>
      <c r="F123" s="128"/>
      <c r="G123" s="129">
        <f>SUBTOTAL(9,G124:G132)</f>
        <v>0</v>
      </c>
      <c r="H123" s="130"/>
      <c r="I123" s="151"/>
      <c r="J123" s="151"/>
    </row>
    <row r="124" spans="2:10" s="123" customFormat="1" ht="22.5" outlineLevel="5" x14ac:dyDescent="0.25">
      <c r="B124" s="115" t="s">
        <v>1170</v>
      </c>
      <c r="C124" s="116" t="s">
        <v>1171</v>
      </c>
      <c r="D124" s="117" t="s">
        <v>581</v>
      </c>
      <c r="E124" s="118">
        <v>5</v>
      </c>
      <c r="F124" s="119"/>
      <c r="G124" s="120">
        <f t="shared" ref="G124:G132" si="8">E124*F124</f>
        <v>0</v>
      </c>
      <c r="H124" s="121"/>
      <c r="I124" s="152"/>
      <c r="J124" s="152"/>
    </row>
    <row r="125" spans="2:10" s="123" customFormat="1" ht="22.5" outlineLevel="5" x14ac:dyDescent="0.25">
      <c r="B125" s="115" t="s">
        <v>1172</v>
      </c>
      <c r="C125" s="116" t="s">
        <v>1173</v>
      </c>
      <c r="D125" s="117" t="s">
        <v>581</v>
      </c>
      <c r="E125" s="118">
        <v>15</v>
      </c>
      <c r="F125" s="119"/>
      <c r="G125" s="120">
        <f t="shared" si="8"/>
        <v>0</v>
      </c>
      <c r="H125" s="121"/>
      <c r="I125" s="152"/>
      <c r="J125" s="152"/>
    </row>
    <row r="126" spans="2:10" s="123" customFormat="1" ht="22.5" outlineLevel="5" x14ac:dyDescent="0.25">
      <c r="B126" s="115" t="s">
        <v>1174</v>
      </c>
      <c r="C126" s="116" t="s">
        <v>1175</v>
      </c>
      <c r="D126" s="117" t="s">
        <v>581</v>
      </c>
      <c r="E126" s="118">
        <v>35</v>
      </c>
      <c r="F126" s="119"/>
      <c r="G126" s="120">
        <f t="shared" si="8"/>
        <v>0</v>
      </c>
      <c r="H126" s="121"/>
      <c r="I126" s="152"/>
      <c r="J126" s="152"/>
    </row>
    <row r="127" spans="2:10" s="123" customFormat="1" ht="22.5" outlineLevel="5" x14ac:dyDescent="0.25">
      <c r="B127" s="115" t="s">
        <v>1176</v>
      </c>
      <c r="C127" s="116" t="s">
        <v>1177</v>
      </c>
      <c r="D127" s="117" t="s">
        <v>581</v>
      </c>
      <c r="E127" s="118">
        <v>80</v>
      </c>
      <c r="F127" s="119"/>
      <c r="G127" s="120">
        <f t="shared" si="8"/>
        <v>0</v>
      </c>
      <c r="H127" s="121"/>
      <c r="I127" s="152"/>
      <c r="J127" s="152"/>
    </row>
    <row r="128" spans="2:10" s="123" customFormat="1" ht="22.5" outlineLevel="5" x14ac:dyDescent="0.25">
      <c r="B128" s="115" t="s">
        <v>1178</v>
      </c>
      <c r="C128" s="116" t="s">
        <v>1179</v>
      </c>
      <c r="D128" s="117" t="s">
        <v>581</v>
      </c>
      <c r="E128" s="118">
        <v>120</v>
      </c>
      <c r="F128" s="119"/>
      <c r="G128" s="120">
        <f t="shared" si="8"/>
        <v>0</v>
      </c>
      <c r="H128" s="121"/>
      <c r="I128" s="152"/>
      <c r="J128" s="152"/>
    </row>
    <row r="129" spans="2:10" s="123" customFormat="1" ht="33.75" outlineLevel="5" x14ac:dyDescent="0.25">
      <c r="B129" s="115" t="s">
        <v>1180</v>
      </c>
      <c r="C129" s="116" t="s">
        <v>1181</v>
      </c>
      <c r="D129" s="117" t="s">
        <v>581</v>
      </c>
      <c r="E129" s="118">
        <v>15</v>
      </c>
      <c r="F129" s="119"/>
      <c r="G129" s="120">
        <f t="shared" si="8"/>
        <v>0</v>
      </c>
      <c r="H129" s="121"/>
      <c r="I129" s="152"/>
      <c r="J129" s="152"/>
    </row>
    <row r="130" spans="2:10" s="123" customFormat="1" ht="33.75" outlineLevel="5" x14ac:dyDescent="0.25">
      <c r="B130" s="115" t="s">
        <v>1182</v>
      </c>
      <c r="C130" s="116" t="s">
        <v>1183</v>
      </c>
      <c r="D130" s="117" t="s">
        <v>581</v>
      </c>
      <c r="E130" s="118">
        <v>15</v>
      </c>
      <c r="F130" s="119"/>
      <c r="G130" s="120">
        <f t="shared" si="8"/>
        <v>0</v>
      </c>
      <c r="H130" s="121"/>
      <c r="I130" s="152"/>
      <c r="J130" s="152"/>
    </row>
    <row r="131" spans="2:10" s="123" customFormat="1" ht="33.75" outlineLevel="5" x14ac:dyDescent="0.25">
      <c r="B131" s="115" t="s">
        <v>1184</v>
      </c>
      <c r="C131" s="116" t="s">
        <v>1185</v>
      </c>
      <c r="D131" s="117" t="s">
        <v>581</v>
      </c>
      <c r="E131" s="118">
        <v>45</v>
      </c>
      <c r="F131" s="119"/>
      <c r="G131" s="120">
        <f t="shared" si="8"/>
        <v>0</v>
      </c>
      <c r="H131" s="121"/>
      <c r="I131" s="152"/>
      <c r="J131" s="152"/>
    </row>
    <row r="132" spans="2:10" s="123" customFormat="1" ht="33.75" outlineLevel="5" x14ac:dyDescent="0.25">
      <c r="B132" s="115" t="s">
        <v>1186</v>
      </c>
      <c r="C132" s="116" t="s">
        <v>1187</v>
      </c>
      <c r="D132" s="117" t="s">
        <v>581</v>
      </c>
      <c r="E132" s="118">
        <v>125</v>
      </c>
      <c r="F132" s="119"/>
      <c r="G132" s="120">
        <f t="shared" si="8"/>
        <v>0</v>
      </c>
      <c r="H132" s="121"/>
      <c r="I132" s="152"/>
      <c r="J132" s="152"/>
    </row>
    <row r="133" spans="2:10" s="132" customFormat="1" outlineLevel="2" x14ac:dyDescent="0.25">
      <c r="B133" s="124" t="s">
        <v>1188</v>
      </c>
      <c r="C133" s="125" t="s">
        <v>1105</v>
      </c>
      <c r="D133" s="126"/>
      <c r="E133" s="127"/>
      <c r="F133" s="128"/>
      <c r="G133" s="129">
        <f>SUBTOTAL(9,G134:G143)</f>
        <v>0</v>
      </c>
      <c r="H133" s="130"/>
      <c r="I133" s="151"/>
      <c r="J133" s="151"/>
    </row>
    <row r="134" spans="2:10" s="123" customFormat="1" outlineLevel="5" x14ac:dyDescent="0.25">
      <c r="B134" s="115" t="s">
        <v>1189</v>
      </c>
      <c r="C134" s="116" t="s">
        <v>1190</v>
      </c>
      <c r="D134" s="117" t="s">
        <v>581</v>
      </c>
      <c r="E134" s="118">
        <v>5</v>
      </c>
      <c r="F134" s="119"/>
      <c r="G134" s="120">
        <f t="shared" ref="G134:G143" si="9">E134*F134</f>
        <v>0</v>
      </c>
      <c r="H134" s="121"/>
      <c r="I134" s="152"/>
      <c r="J134" s="152"/>
    </row>
    <row r="135" spans="2:10" s="123" customFormat="1" outlineLevel="5" x14ac:dyDescent="0.25">
      <c r="B135" s="115" t="s">
        <v>1191</v>
      </c>
      <c r="C135" s="116" t="s">
        <v>1192</v>
      </c>
      <c r="D135" s="117" t="s">
        <v>581</v>
      </c>
      <c r="E135" s="118">
        <v>15</v>
      </c>
      <c r="F135" s="119"/>
      <c r="G135" s="120">
        <f t="shared" si="9"/>
        <v>0</v>
      </c>
      <c r="H135" s="121"/>
      <c r="I135" s="152"/>
      <c r="J135" s="152"/>
    </row>
    <row r="136" spans="2:10" s="123" customFormat="1" outlineLevel="5" x14ac:dyDescent="0.25">
      <c r="B136" s="115" t="s">
        <v>1193</v>
      </c>
      <c r="C136" s="116" t="s">
        <v>1194</v>
      </c>
      <c r="D136" s="117" t="s">
        <v>581</v>
      </c>
      <c r="E136" s="118">
        <v>35</v>
      </c>
      <c r="F136" s="119"/>
      <c r="G136" s="120">
        <f t="shared" si="9"/>
        <v>0</v>
      </c>
      <c r="H136" s="121"/>
      <c r="I136" s="152"/>
      <c r="J136" s="152"/>
    </row>
    <row r="137" spans="2:10" s="123" customFormat="1" outlineLevel="5" x14ac:dyDescent="0.25">
      <c r="B137" s="115" t="s">
        <v>1195</v>
      </c>
      <c r="C137" s="116" t="s">
        <v>1196</v>
      </c>
      <c r="D137" s="117" t="s">
        <v>581</v>
      </c>
      <c r="E137" s="118">
        <v>80</v>
      </c>
      <c r="F137" s="119"/>
      <c r="G137" s="120">
        <f t="shared" si="9"/>
        <v>0</v>
      </c>
      <c r="H137" s="121"/>
      <c r="I137" s="152"/>
      <c r="J137" s="152"/>
    </row>
    <row r="138" spans="2:10" s="123" customFormat="1" outlineLevel="5" x14ac:dyDescent="0.25">
      <c r="B138" s="115" t="s">
        <v>1197</v>
      </c>
      <c r="C138" s="116" t="s">
        <v>1198</v>
      </c>
      <c r="D138" s="117" t="s">
        <v>581</v>
      </c>
      <c r="E138" s="118">
        <v>120</v>
      </c>
      <c r="F138" s="119"/>
      <c r="G138" s="120">
        <f t="shared" si="9"/>
        <v>0</v>
      </c>
      <c r="H138" s="121"/>
      <c r="I138" s="152"/>
      <c r="J138" s="152"/>
    </row>
    <row r="139" spans="2:10" s="123" customFormat="1" outlineLevel="5" x14ac:dyDescent="0.25">
      <c r="B139" s="115" t="s">
        <v>1199</v>
      </c>
      <c r="C139" s="116" t="s">
        <v>1200</v>
      </c>
      <c r="D139" s="117" t="s">
        <v>581</v>
      </c>
      <c r="E139" s="118">
        <v>15</v>
      </c>
      <c r="F139" s="119"/>
      <c r="G139" s="120">
        <f t="shared" si="9"/>
        <v>0</v>
      </c>
      <c r="H139" s="121"/>
      <c r="I139" s="152"/>
      <c r="J139" s="152"/>
    </row>
    <row r="140" spans="2:10" s="123" customFormat="1" outlineLevel="5" x14ac:dyDescent="0.25">
      <c r="B140" s="115" t="s">
        <v>1201</v>
      </c>
      <c r="C140" s="116" t="s">
        <v>1200</v>
      </c>
      <c r="D140" s="117" t="s">
        <v>581</v>
      </c>
      <c r="E140" s="118">
        <v>6</v>
      </c>
      <c r="F140" s="119"/>
      <c r="G140" s="120">
        <f t="shared" si="9"/>
        <v>0</v>
      </c>
      <c r="H140" s="121"/>
      <c r="I140" s="152"/>
      <c r="J140" s="152"/>
    </row>
    <row r="141" spans="2:10" s="123" customFormat="1" outlineLevel="5" x14ac:dyDescent="0.25">
      <c r="B141" s="115" t="s">
        <v>1202</v>
      </c>
      <c r="C141" s="116" t="s">
        <v>1203</v>
      </c>
      <c r="D141" s="117" t="s">
        <v>581</v>
      </c>
      <c r="E141" s="118">
        <v>45</v>
      </c>
      <c r="F141" s="119"/>
      <c r="G141" s="120">
        <f t="shared" si="9"/>
        <v>0</v>
      </c>
      <c r="H141" s="121"/>
      <c r="I141" s="152"/>
      <c r="J141" s="152"/>
    </row>
    <row r="142" spans="2:10" s="123" customFormat="1" outlineLevel="5" x14ac:dyDescent="0.25">
      <c r="B142" s="115" t="s">
        <v>1204</v>
      </c>
      <c r="C142" s="116" t="s">
        <v>1205</v>
      </c>
      <c r="D142" s="117" t="s">
        <v>581</v>
      </c>
      <c r="E142" s="118">
        <v>125</v>
      </c>
      <c r="F142" s="119"/>
      <c r="G142" s="120">
        <f t="shared" si="9"/>
        <v>0</v>
      </c>
      <c r="H142" s="121"/>
      <c r="I142" s="152"/>
      <c r="J142" s="152"/>
    </row>
    <row r="143" spans="2:10" s="123" customFormat="1" ht="22.5" outlineLevel="5" x14ac:dyDescent="0.25">
      <c r="B143" s="115" t="s">
        <v>1206</v>
      </c>
      <c r="C143" s="116" t="s">
        <v>1207</v>
      </c>
      <c r="D143" s="117" t="s">
        <v>581</v>
      </c>
      <c r="E143" s="118">
        <v>132</v>
      </c>
      <c r="F143" s="119"/>
      <c r="G143" s="120">
        <f t="shared" si="9"/>
        <v>0</v>
      </c>
      <c r="H143" s="121"/>
      <c r="I143" s="152"/>
      <c r="J143" s="152"/>
    </row>
    <row r="144" spans="2:10" s="132" customFormat="1" outlineLevel="2" x14ac:dyDescent="0.25">
      <c r="B144" s="124" t="s">
        <v>1208</v>
      </c>
      <c r="C144" s="125" t="s">
        <v>1115</v>
      </c>
      <c r="D144" s="126"/>
      <c r="E144" s="127"/>
      <c r="F144" s="128"/>
      <c r="G144" s="129">
        <f>SUBTOTAL(9,G145:G158)</f>
        <v>0</v>
      </c>
      <c r="H144" s="130"/>
      <c r="I144" s="151"/>
      <c r="J144" s="151"/>
    </row>
    <row r="145" spans="2:10" s="123" customFormat="1" outlineLevel="5" x14ac:dyDescent="0.25">
      <c r="B145" s="115" t="s">
        <v>1209</v>
      </c>
      <c r="C145" s="116" t="s">
        <v>1210</v>
      </c>
      <c r="D145" s="117" t="s">
        <v>221</v>
      </c>
      <c r="E145" s="118">
        <v>3</v>
      </c>
      <c r="F145" s="119"/>
      <c r="G145" s="120">
        <f t="shared" ref="G145:G158" si="10">E145*F145</f>
        <v>0</v>
      </c>
      <c r="H145" s="121"/>
      <c r="I145" s="152"/>
      <c r="J145" s="152"/>
    </row>
    <row r="146" spans="2:10" s="123" customFormat="1" outlineLevel="5" x14ac:dyDescent="0.25">
      <c r="B146" s="115" t="s">
        <v>1211</v>
      </c>
      <c r="C146" s="116" t="s">
        <v>1212</v>
      </c>
      <c r="D146" s="117" t="s">
        <v>221</v>
      </c>
      <c r="E146" s="118">
        <v>4</v>
      </c>
      <c r="F146" s="119"/>
      <c r="G146" s="120">
        <f t="shared" si="10"/>
        <v>0</v>
      </c>
      <c r="H146" s="121"/>
      <c r="I146" s="152"/>
      <c r="J146" s="152"/>
    </row>
    <row r="147" spans="2:10" s="123" customFormat="1" outlineLevel="5" x14ac:dyDescent="0.25">
      <c r="B147" s="115" t="s">
        <v>1213</v>
      </c>
      <c r="C147" s="116" t="s">
        <v>1214</v>
      </c>
      <c r="D147" s="117" t="s">
        <v>221</v>
      </c>
      <c r="E147" s="118">
        <v>3</v>
      </c>
      <c r="F147" s="119"/>
      <c r="G147" s="120">
        <f t="shared" si="10"/>
        <v>0</v>
      </c>
      <c r="H147" s="121"/>
      <c r="I147" s="152"/>
      <c r="J147" s="152"/>
    </row>
    <row r="148" spans="2:10" s="123" customFormat="1" outlineLevel="5" x14ac:dyDescent="0.25">
      <c r="B148" s="115" t="s">
        <v>1215</v>
      </c>
      <c r="C148" s="116" t="s">
        <v>1216</v>
      </c>
      <c r="D148" s="117" t="s">
        <v>221</v>
      </c>
      <c r="E148" s="118">
        <v>2</v>
      </c>
      <c r="F148" s="119"/>
      <c r="G148" s="120">
        <f t="shared" si="10"/>
        <v>0</v>
      </c>
      <c r="H148" s="121"/>
      <c r="I148" s="152"/>
      <c r="J148" s="152"/>
    </row>
    <row r="149" spans="2:10" s="123" customFormat="1" outlineLevel="5" x14ac:dyDescent="0.25">
      <c r="B149" s="115" t="s">
        <v>1217</v>
      </c>
      <c r="C149" s="116" t="s">
        <v>1218</v>
      </c>
      <c r="D149" s="117" t="s">
        <v>221</v>
      </c>
      <c r="E149" s="118">
        <v>1</v>
      </c>
      <c r="F149" s="119"/>
      <c r="G149" s="120">
        <f t="shared" si="10"/>
        <v>0</v>
      </c>
      <c r="H149" s="121"/>
      <c r="I149" s="152"/>
      <c r="J149" s="152"/>
    </row>
    <row r="150" spans="2:10" s="123" customFormat="1" ht="22.5" outlineLevel="5" x14ac:dyDescent="0.25">
      <c r="B150" s="115" t="s">
        <v>1219</v>
      </c>
      <c r="C150" s="116" t="s">
        <v>1220</v>
      </c>
      <c r="D150" s="117" t="s">
        <v>221</v>
      </c>
      <c r="E150" s="118">
        <v>9</v>
      </c>
      <c r="F150" s="119"/>
      <c r="G150" s="120">
        <f t="shared" si="10"/>
        <v>0</v>
      </c>
      <c r="H150" s="121"/>
      <c r="I150" s="152"/>
      <c r="J150" s="152"/>
    </row>
    <row r="151" spans="2:10" s="123" customFormat="1" ht="22.5" outlineLevel="5" x14ac:dyDescent="0.25">
      <c r="B151" s="115" t="s">
        <v>1221</v>
      </c>
      <c r="C151" s="116" t="s">
        <v>1222</v>
      </c>
      <c r="D151" s="117" t="s">
        <v>221</v>
      </c>
      <c r="E151" s="118">
        <v>53</v>
      </c>
      <c r="F151" s="119"/>
      <c r="G151" s="120">
        <f t="shared" si="10"/>
        <v>0</v>
      </c>
      <c r="H151" s="121"/>
      <c r="I151" s="152"/>
      <c r="J151" s="152"/>
    </row>
    <row r="152" spans="2:10" s="123" customFormat="1" outlineLevel="5" x14ac:dyDescent="0.25">
      <c r="B152" s="115" t="s">
        <v>1223</v>
      </c>
      <c r="C152" s="116" t="s">
        <v>1224</v>
      </c>
      <c r="D152" s="117" t="s">
        <v>221</v>
      </c>
      <c r="E152" s="118">
        <v>2</v>
      </c>
      <c r="F152" s="119"/>
      <c r="G152" s="120">
        <f t="shared" si="10"/>
        <v>0</v>
      </c>
      <c r="H152" s="121"/>
      <c r="I152" s="152"/>
      <c r="J152" s="152"/>
    </row>
    <row r="153" spans="2:10" s="123" customFormat="1" outlineLevel="5" x14ac:dyDescent="0.25">
      <c r="B153" s="115" t="s">
        <v>1225</v>
      </c>
      <c r="C153" s="116" t="s">
        <v>1226</v>
      </c>
      <c r="D153" s="117" t="s">
        <v>221</v>
      </c>
      <c r="E153" s="118">
        <v>1</v>
      </c>
      <c r="F153" s="119"/>
      <c r="G153" s="120">
        <f t="shared" si="10"/>
        <v>0</v>
      </c>
      <c r="H153" s="121"/>
      <c r="I153" s="152"/>
      <c r="J153" s="152"/>
    </row>
    <row r="154" spans="2:10" s="123" customFormat="1" outlineLevel="5" x14ac:dyDescent="0.25">
      <c r="B154" s="115" t="s">
        <v>1227</v>
      </c>
      <c r="C154" s="116" t="s">
        <v>1228</v>
      </c>
      <c r="D154" s="117" t="s">
        <v>221</v>
      </c>
      <c r="E154" s="118">
        <v>1</v>
      </c>
      <c r="F154" s="119"/>
      <c r="G154" s="120">
        <f t="shared" si="10"/>
        <v>0</v>
      </c>
      <c r="H154" s="121"/>
      <c r="I154" s="152"/>
      <c r="J154" s="152"/>
    </row>
    <row r="155" spans="2:10" s="123" customFormat="1" outlineLevel="5" x14ac:dyDescent="0.25">
      <c r="B155" s="115" t="s">
        <v>1229</v>
      </c>
      <c r="C155" s="116" t="s">
        <v>1137</v>
      </c>
      <c r="D155" s="117" t="s">
        <v>221</v>
      </c>
      <c r="E155" s="118">
        <v>1</v>
      </c>
      <c r="F155" s="119"/>
      <c r="G155" s="120">
        <f t="shared" si="10"/>
        <v>0</v>
      </c>
      <c r="H155" s="121"/>
      <c r="I155" s="152"/>
      <c r="J155" s="152"/>
    </row>
    <row r="156" spans="2:10" s="123" customFormat="1" ht="33.75" outlineLevel="5" x14ac:dyDescent="0.25">
      <c r="B156" s="115" t="s">
        <v>1230</v>
      </c>
      <c r="C156" s="116" t="s">
        <v>1231</v>
      </c>
      <c r="D156" s="117" t="s">
        <v>102</v>
      </c>
      <c r="E156" s="118">
        <v>1</v>
      </c>
      <c r="F156" s="119"/>
      <c r="G156" s="120">
        <f t="shared" si="10"/>
        <v>0</v>
      </c>
      <c r="H156" s="121"/>
      <c r="I156" s="152"/>
      <c r="J156" s="152"/>
    </row>
    <row r="157" spans="2:10" s="123" customFormat="1" outlineLevel="5" x14ac:dyDescent="0.25">
      <c r="B157" s="115" t="s">
        <v>1232</v>
      </c>
      <c r="C157" s="116" t="s">
        <v>1233</v>
      </c>
      <c r="D157" s="117" t="s">
        <v>221</v>
      </c>
      <c r="E157" s="118">
        <v>63</v>
      </c>
      <c r="F157" s="119"/>
      <c r="G157" s="120">
        <f t="shared" si="10"/>
        <v>0</v>
      </c>
      <c r="H157" s="121"/>
      <c r="I157" s="152"/>
      <c r="J157" s="152"/>
    </row>
    <row r="158" spans="2:10" s="123" customFormat="1" ht="22.5" outlineLevel="5" x14ac:dyDescent="0.25">
      <c r="B158" s="115" t="s">
        <v>1234</v>
      </c>
      <c r="C158" s="116" t="s">
        <v>1235</v>
      </c>
      <c r="D158" s="117" t="s">
        <v>221</v>
      </c>
      <c r="E158" s="118">
        <v>63</v>
      </c>
      <c r="F158" s="119"/>
      <c r="G158" s="120">
        <f t="shared" si="10"/>
        <v>0</v>
      </c>
      <c r="H158" s="121"/>
      <c r="I158" s="152"/>
      <c r="J158" s="152"/>
    </row>
    <row r="159" spans="2:10" s="132" customFormat="1" outlineLevel="2" x14ac:dyDescent="0.25">
      <c r="B159" s="124" t="s">
        <v>1236</v>
      </c>
      <c r="C159" s="125" t="s">
        <v>1149</v>
      </c>
      <c r="D159" s="126"/>
      <c r="E159" s="127"/>
      <c r="F159" s="128"/>
      <c r="G159" s="129">
        <f>SUBTOTAL(9,G160:G163)</f>
        <v>0</v>
      </c>
      <c r="H159" s="130"/>
      <c r="I159" s="151"/>
      <c r="J159" s="151"/>
    </row>
    <row r="160" spans="2:10" s="123" customFormat="1" ht="22.5" outlineLevel="5" x14ac:dyDescent="0.25">
      <c r="B160" s="115" t="s">
        <v>1237</v>
      </c>
      <c r="C160" s="116" t="s">
        <v>1238</v>
      </c>
      <c r="D160" s="117" t="s">
        <v>581</v>
      </c>
      <c r="E160" s="118">
        <v>455</v>
      </c>
      <c r="F160" s="119"/>
      <c r="G160" s="120">
        <f>E160*F160</f>
        <v>0</v>
      </c>
      <c r="H160" s="121"/>
      <c r="I160" s="152"/>
      <c r="J160" s="152"/>
    </row>
    <row r="161" spans="2:10" s="123" customFormat="1" outlineLevel="5" x14ac:dyDescent="0.25">
      <c r="B161" s="115" t="s">
        <v>1239</v>
      </c>
      <c r="C161" s="116" t="s">
        <v>1240</v>
      </c>
      <c r="D161" s="117" t="s">
        <v>581</v>
      </c>
      <c r="E161" s="118">
        <v>455</v>
      </c>
      <c r="F161" s="119"/>
      <c r="G161" s="120">
        <f>E161*F161</f>
        <v>0</v>
      </c>
      <c r="H161" s="121"/>
      <c r="I161" s="152"/>
      <c r="J161" s="152"/>
    </row>
    <row r="162" spans="2:10" s="123" customFormat="1" outlineLevel="5" x14ac:dyDescent="0.25">
      <c r="B162" s="115" t="s">
        <v>1241</v>
      </c>
      <c r="C162" s="116" t="s">
        <v>1242</v>
      </c>
      <c r="D162" s="117" t="s">
        <v>221</v>
      </c>
      <c r="E162" s="118">
        <v>1</v>
      </c>
      <c r="F162" s="119"/>
      <c r="G162" s="120">
        <f>E162*F162</f>
        <v>0</v>
      </c>
      <c r="H162" s="121"/>
      <c r="I162" s="152"/>
      <c r="J162" s="152"/>
    </row>
    <row r="163" spans="2:10" s="123" customFormat="1" ht="33.75" outlineLevel="5" x14ac:dyDescent="0.25">
      <c r="B163" s="115" t="s">
        <v>1241</v>
      </c>
      <c r="C163" s="116" t="s">
        <v>1243</v>
      </c>
      <c r="D163" s="117" t="s">
        <v>102</v>
      </c>
      <c r="E163" s="118">
        <v>3</v>
      </c>
      <c r="F163" s="119"/>
      <c r="G163" s="120">
        <f>E163*F163</f>
        <v>0</v>
      </c>
      <c r="H163" s="121"/>
      <c r="I163" s="152"/>
      <c r="J163" s="152"/>
    </row>
    <row r="164" spans="2:10" outlineLevel="1" x14ac:dyDescent="0.25">
      <c r="B164" s="108" t="s">
        <v>1244</v>
      </c>
      <c r="C164" s="109" t="s">
        <v>1245</v>
      </c>
      <c r="D164" s="110"/>
      <c r="E164" s="111"/>
      <c r="F164" s="112"/>
      <c r="G164" s="112">
        <f>SUBTOTAL(9,G165:G182)</f>
        <v>0</v>
      </c>
      <c r="H164" s="113"/>
      <c r="I164" s="150"/>
      <c r="J164" s="150"/>
    </row>
    <row r="165" spans="2:10" s="132" customFormat="1" outlineLevel="2" x14ac:dyDescent="0.25">
      <c r="B165" s="124" t="s">
        <v>1246</v>
      </c>
      <c r="C165" s="125" t="s">
        <v>564</v>
      </c>
      <c r="D165" s="126"/>
      <c r="E165" s="127"/>
      <c r="F165" s="128"/>
      <c r="G165" s="129">
        <f>SUBTOTAL(9,G166:G168)</f>
        <v>0</v>
      </c>
      <c r="H165" s="130"/>
      <c r="I165" s="151"/>
      <c r="J165" s="151"/>
    </row>
    <row r="166" spans="2:10" s="123" customFormat="1" outlineLevel="5" x14ac:dyDescent="0.25">
      <c r="B166" s="115" t="s">
        <v>1247</v>
      </c>
      <c r="C166" s="116" t="s">
        <v>1248</v>
      </c>
      <c r="D166" s="117" t="s">
        <v>221</v>
      </c>
      <c r="E166" s="118">
        <v>1</v>
      </c>
      <c r="F166" s="119"/>
      <c r="G166" s="120">
        <f>E166*F166</f>
        <v>0</v>
      </c>
      <c r="H166" s="121"/>
      <c r="I166" s="152"/>
      <c r="J166" s="152"/>
    </row>
    <row r="167" spans="2:10" s="123" customFormat="1" outlineLevel="5" x14ac:dyDescent="0.25">
      <c r="B167" s="115" t="s">
        <v>1249</v>
      </c>
      <c r="C167" s="116" t="s">
        <v>1250</v>
      </c>
      <c r="D167" s="117" t="s">
        <v>581</v>
      </c>
      <c r="E167" s="118">
        <v>8</v>
      </c>
      <c r="F167" s="119"/>
      <c r="G167" s="120">
        <f>E167*F167</f>
        <v>0</v>
      </c>
      <c r="H167" s="121"/>
      <c r="I167" s="152"/>
      <c r="J167" s="152"/>
    </row>
    <row r="168" spans="2:10" s="123" customFormat="1" outlineLevel="5" x14ac:dyDescent="0.25">
      <c r="B168" s="115" t="s">
        <v>1251</v>
      </c>
      <c r="C168" s="116" t="s">
        <v>1252</v>
      </c>
      <c r="D168" s="117" t="s">
        <v>581</v>
      </c>
      <c r="E168" s="118">
        <v>4</v>
      </c>
      <c r="F168" s="119"/>
      <c r="G168" s="120">
        <f>E168*F168</f>
        <v>0</v>
      </c>
      <c r="H168" s="121"/>
      <c r="I168" s="152"/>
      <c r="J168" s="152"/>
    </row>
    <row r="169" spans="2:10" s="132" customFormat="1" outlineLevel="2" x14ac:dyDescent="0.25">
      <c r="B169" s="124" t="s">
        <v>1253</v>
      </c>
      <c r="C169" s="125" t="s">
        <v>1254</v>
      </c>
      <c r="D169" s="126"/>
      <c r="E169" s="127"/>
      <c r="F169" s="128"/>
      <c r="G169" s="129">
        <f>SUBTOTAL(9,G170:G182)</f>
        <v>0</v>
      </c>
      <c r="H169" s="130"/>
      <c r="I169" s="151"/>
      <c r="J169" s="151"/>
    </row>
    <row r="170" spans="2:10" s="123" customFormat="1" ht="22.5" outlineLevel="5" x14ac:dyDescent="0.25">
      <c r="B170" s="115" t="s">
        <v>1255</v>
      </c>
      <c r="C170" s="116" t="s">
        <v>1256</v>
      </c>
      <c r="D170" s="117" t="s">
        <v>581</v>
      </c>
      <c r="E170" s="118">
        <v>18</v>
      </c>
      <c r="F170" s="119"/>
      <c r="G170" s="120">
        <f t="shared" ref="G170:G182" si="11">E170*F170</f>
        <v>0</v>
      </c>
      <c r="H170" s="121"/>
      <c r="I170" s="152"/>
      <c r="J170" s="152"/>
    </row>
    <row r="171" spans="2:10" s="123" customFormat="1" ht="22.5" outlineLevel="5" x14ac:dyDescent="0.25">
      <c r="B171" s="115" t="s">
        <v>1257</v>
      </c>
      <c r="C171" s="116" t="s">
        <v>1258</v>
      </c>
      <c r="D171" s="117" t="s">
        <v>581</v>
      </c>
      <c r="E171" s="118">
        <v>5</v>
      </c>
      <c r="F171" s="119"/>
      <c r="G171" s="120">
        <f t="shared" si="11"/>
        <v>0</v>
      </c>
      <c r="H171" s="121"/>
      <c r="I171" s="152"/>
      <c r="J171" s="152"/>
    </row>
    <row r="172" spans="2:10" s="123" customFormat="1" outlineLevel="5" x14ac:dyDescent="0.25">
      <c r="B172" s="115" t="s">
        <v>1259</v>
      </c>
      <c r="C172" s="116" t="s">
        <v>1240</v>
      </c>
      <c r="D172" s="117" t="s">
        <v>581</v>
      </c>
      <c r="E172" s="118">
        <v>23</v>
      </c>
      <c r="F172" s="119"/>
      <c r="G172" s="120">
        <f t="shared" si="11"/>
        <v>0</v>
      </c>
      <c r="H172" s="121"/>
      <c r="I172" s="152"/>
      <c r="J172" s="152"/>
    </row>
    <row r="173" spans="2:10" s="123" customFormat="1" ht="22.5" outlineLevel="5" x14ac:dyDescent="0.25">
      <c r="B173" s="115" t="s">
        <v>1260</v>
      </c>
      <c r="C173" s="116" t="s">
        <v>1261</v>
      </c>
      <c r="D173" s="117" t="s">
        <v>581</v>
      </c>
      <c r="E173" s="118">
        <v>23</v>
      </c>
      <c r="F173" s="119"/>
      <c r="G173" s="120">
        <f t="shared" si="11"/>
        <v>0</v>
      </c>
      <c r="H173" s="121"/>
      <c r="I173" s="152"/>
      <c r="J173" s="152"/>
    </row>
    <row r="174" spans="2:10" s="123" customFormat="1" outlineLevel="5" x14ac:dyDescent="0.25">
      <c r="B174" s="115" t="s">
        <v>1262</v>
      </c>
      <c r="C174" s="116" t="s">
        <v>1263</v>
      </c>
      <c r="D174" s="117" t="s">
        <v>581</v>
      </c>
      <c r="E174" s="118">
        <v>18</v>
      </c>
      <c r="F174" s="119"/>
      <c r="G174" s="120">
        <f t="shared" si="11"/>
        <v>0</v>
      </c>
      <c r="H174" s="121"/>
      <c r="I174" s="152"/>
      <c r="J174" s="152"/>
    </row>
    <row r="175" spans="2:10" s="123" customFormat="1" outlineLevel="5" x14ac:dyDescent="0.25">
      <c r="B175" s="115" t="s">
        <v>1264</v>
      </c>
      <c r="C175" s="116" t="s">
        <v>1265</v>
      </c>
      <c r="D175" s="117" t="s">
        <v>581</v>
      </c>
      <c r="E175" s="118">
        <v>5</v>
      </c>
      <c r="F175" s="119"/>
      <c r="G175" s="120">
        <f t="shared" si="11"/>
        <v>0</v>
      </c>
      <c r="H175" s="121"/>
      <c r="I175" s="152"/>
      <c r="J175" s="152"/>
    </row>
    <row r="176" spans="2:10" s="123" customFormat="1" outlineLevel="5" x14ac:dyDescent="0.25">
      <c r="B176" s="115" t="s">
        <v>1266</v>
      </c>
      <c r="C176" s="116" t="s">
        <v>1267</v>
      </c>
      <c r="D176" s="117" t="s">
        <v>221</v>
      </c>
      <c r="E176" s="118">
        <v>1</v>
      </c>
      <c r="F176" s="119"/>
      <c r="G176" s="120">
        <f t="shared" si="11"/>
        <v>0</v>
      </c>
      <c r="H176" s="121"/>
      <c r="I176" s="152"/>
      <c r="J176" s="152"/>
    </row>
    <row r="177" spans="2:10" s="123" customFormat="1" outlineLevel="5" x14ac:dyDescent="0.25">
      <c r="B177" s="115" t="s">
        <v>1268</v>
      </c>
      <c r="C177" s="116" t="s">
        <v>1269</v>
      </c>
      <c r="D177" s="117" t="s">
        <v>221</v>
      </c>
      <c r="E177" s="118">
        <v>1</v>
      </c>
      <c r="F177" s="119"/>
      <c r="G177" s="120">
        <f t="shared" si="11"/>
        <v>0</v>
      </c>
      <c r="H177" s="121"/>
      <c r="I177" s="152"/>
      <c r="J177" s="152"/>
    </row>
    <row r="178" spans="2:10" s="123" customFormat="1" ht="22.5" outlineLevel="5" x14ac:dyDescent="0.25">
      <c r="B178" s="115" t="s">
        <v>1270</v>
      </c>
      <c r="C178" s="116" t="s">
        <v>1271</v>
      </c>
      <c r="D178" s="117" t="s">
        <v>221</v>
      </c>
      <c r="E178" s="118">
        <v>1</v>
      </c>
      <c r="F178" s="119"/>
      <c r="G178" s="120">
        <f t="shared" si="11"/>
        <v>0</v>
      </c>
      <c r="H178" s="121"/>
      <c r="I178" s="152"/>
      <c r="J178" s="152"/>
    </row>
    <row r="179" spans="2:10" s="123" customFormat="1" ht="22.5" outlineLevel="5" x14ac:dyDescent="0.25">
      <c r="B179" s="115" t="s">
        <v>1272</v>
      </c>
      <c r="C179" s="116" t="s">
        <v>1273</v>
      </c>
      <c r="D179" s="117" t="s">
        <v>221</v>
      </c>
      <c r="E179" s="118">
        <v>1</v>
      </c>
      <c r="F179" s="119"/>
      <c r="G179" s="120">
        <f t="shared" si="11"/>
        <v>0</v>
      </c>
      <c r="H179" s="121"/>
      <c r="I179" s="152"/>
      <c r="J179" s="152"/>
    </row>
    <row r="180" spans="2:10" s="123" customFormat="1" outlineLevel="5" x14ac:dyDescent="0.25">
      <c r="B180" s="115" t="s">
        <v>1274</v>
      </c>
      <c r="C180" s="116" t="s">
        <v>1275</v>
      </c>
      <c r="D180" s="117" t="s">
        <v>102</v>
      </c>
      <c r="E180" s="118">
        <v>1</v>
      </c>
      <c r="F180" s="119"/>
      <c r="G180" s="120">
        <f t="shared" si="11"/>
        <v>0</v>
      </c>
      <c r="H180" s="121"/>
      <c r="I180" s="152"/>
      <c r="J180" s="152"/>
    </row>
    <row r="181" spans="2:10" s="123" customFormat="1" ht="33.75" outlineLevel="5" x14ac:dyDescent="0.25">
      <c r="B181" s="115" t="s">
        <v>1276</v>
      </c>
      <c r="C181" s="116" t="s">
        <v>1277</v>
      </c>
      <c r="D181" s="117" t="s">
        <v>221</v>
      </c>
      <c r="E181" s="118">
        <v>1</v>
      </c>
      <c r="F181" s="119"/>
      <c r="G181" s="120">
        <f t="shared" si="11"/>
        <v>0</v>
      </c>
      <c r="H181" s="121"/>
      <c r="I181" s="152"/>
      <c r="J181" s="152"/>
    </row>
    <row r="182" spans="2:10" s="123" customFormat="1" outlineLevel="5" x14ac:dyDescent="0.25">
      <c r="B182" s="115" t="s">
        <v>1278</v>
      </c>
      <c r="C182" s="116" t="s">
        <v>1279</v>
      </c>
      <c r="D182" s="117" t="s">
        <v>221</v>
      </c>
      <c r="E182" s="118">
        <v>1</v>
      </c>
      <c r="F182" s="119"/>
      <c r="G182" s="120">
        <f t="shared" si="11"/>
        <v>0</v>
      </c>
      <c r="H182" s="121"/>
      <c r="I182" s="152"/>
      <c r="J182" s="152"/>
    </row>
    <row r="183" spans="2:10" outlineLevel="1" x14ac:dyDescent="0.25">
      <c r="B183" s="108" t="s">
        <v>1280</v>
      </c>
      <c r="C183" s="109" t="s">
        <v>1281</v>
      </c>
      <c r="D183" s="110"/>
      <c r="E183" s="111"/>
      <c r="F183" s="112"/>
      <c r="G183" s="112">
        <f>SUBTOTAL(9,G184:G247)</f>
        <v>0</v>
      </c>
      <c r="H183" s="113"/>
      <c r="I183" s="150"/>
      <c r="J183" s="150"/>
    </row>
    <row r="184" spans="2:10" s="132" customFormat="1" outlineLevel="2" x14ac:dyDescent="0.25">
      <c r="B184" s="124" t="s">
        <v>1282</v>
      </c>
      <c r="C184" s="125" t="s">
        <v>564</v>
      </c>
      <c r="D184" s="126"/>
      <c r="E184" s="127"/>
      <c r="F184" s="128"/>
      <c r="G184" s="129">
        <f>SUBTOTAL(9,G185:G189)</f>
        <v>0</v>
      </c>
      <c r="H184" s="130"/>
      <c r="I184" s="151"/>
      <c r="J184" s="151"/>
    </row>
    <row r="185" spans="2:10" s="123" customFormat="1" outlineLevel="5" x14ac:dyDescent="0.25">
      <c r="B185" s="115" t="s">
        <v>1283</v>
      </c>
      <c r="C185" s="116" t="s">
        <v>1284</v>
      </c>
      <c r="D185" s="117" t="s">
        <v>581</v>
      </c>
      <c r="E185" s="118">
        <v>96</v>
      </c>
      <c r="F185" s="119"/>
      <c r="G185" s="120">
        <f>E185*F185</f>
        <v>0</v>
      </c>
      <c r="H185" s="121"/>
      <c r="I185" s="152"/>
      <c r="J185" s="152"/>
    </row>
    <row r="186" spans="2:10" s="123" customFormat="1" outlineLevel="5" x14ac:dyDescent="0.25">
      <c r="B186" s="115" t="s">
        <v>1285</v>
      </c>
      <c r="C186" s="116" t="s">
        <v>1286</v>
      </c>
      <c r="D186" s="117" t="s">
        <v>581</v>
      </c>
      <c r="E186" s="118">
        <v>22.5</v>
      </c>
      <c r="F186" s="119"/>
      <c r="G186" s="120">
        <f>E186*F186</f>
        <v>0</v>
      </c>
      <c r="H186" s="121"/>
      <c r="I186" s="152"/>
      <c r="J186" s="152"/>
    </row>
    <row r="187" spans="2:10" s="123" customFormat="1" outlineLevel="5" x14ac:dyDescent="0.25">
      <c r="B187" s="115" t="s">
        <v>1287</v>
      </c>
      <c r="C187" s="116" t="s">
        <v>1288</v>
      </c>
      <c r="D187" s="117" t="s">
        <v>581</v>
      </c>
      <c r="E187" s="118">
        <v>46</v>
      </c>
      <c r="F187" s="119"/>
      <c r="G187" s="120">
        <f>E187*F187</f>
        <v>0</v>
      </c>
      <c r="H187" s="121"/>
      <c r="I187" s="152"/>
      <c r="J187" s="152"/>
    </row>
    <row r="188" spans="2:10" s="123" customFormat="1" outlineLevel="5" x14ac:dyDescent="0.25">
      <c r="B188" s="115" t="s">
        <v>1289</v>
      </c>
      <c r="C188" s="116" t="s">
        <v>1290</v>
      </c>
      <c r="D188" s="117" t="s">
        <v>102</v>
      </c>
      <c r="E188" s="118">
        <v>1</v>
      </c>
      <c r="F188" s="119"/>
      <c r="G188" s="120">
        <f>E188*F188</f>
        <v>0</v>
      </c>
      <c r="H188" s="121"/>
      <c r="I188" s="152"/>
      <c r="J188" s="152"/>
    </row>
    <row r="189" spans="2:10" s="123" customFormat="1" outlineLevel="5" x14ac:dyDescent="0.25">
      <c r="B189" s="115" t="s">
        <v>1291</v>
      </c>
      <c r="C189" s="116" t="s">
        <v>1292</v>
      </c>
      <c r="D189" s="117" t="s">
        <v>102</v>
      </c>
      <c r="E189" s="118">
        <v>1</v>
      </c>
      <c r="F189" s="119"/>
      <c r="G189" s="120">
        <f>E189*F189</f>
        <v>0</v>
      </c>
      <c r="H189" s="121"/>
      <c r="I189" s="152"/>
      <c r="J189" s="152"/>
    </row>
    <row r="190" spans="2:10" s="132" customFormat="1" outlineLevel="2" x14ac:dyDescent="0.25">
      <c r="B190" s="124" t="s">
        <v>1293</v>
      </c>
      <c r="C190" s="125" t="s">
        <v>1294</v>
      </c>
      <c r="D190" s="126"/>
      <c r="E190" s="127"/>
      <c r="F190" s="128"/>
      <c r="G190" s="129">
        <f>SUBTOTAL(9,G191:G203)</f>
        <v>0</v>
      </c>
      <c r="H190" s="130"/>
      <c r="I190" s="151"/>
      <c r="J190" s="151"/>
    </row>
    <row r="191" spans="2:10" s="123" customFormat="1" outlineLevel="5" x14ac:dyDescent="0.25">
      <c r="B191" s="115" t="s">
        <v>1295</v>
      </c>
      <c r="C191" s="116" t="s">
        <v>1296</v>
      </c>
      <c r="D191" s="117" t="s">
        <v>581</v>
      </c>
      <c r="E191" s="118">
        <v>2.5</v>
      </c>
      <c r="F191" s="119"/>
      <c r="G191" s="120">
        <f t="shared" ref="G191:G203" si="12">E191*F191</f>
        <v>0</v>
      </c>
      <c r="H191" s="121"/>
      <c r="I191" s="152"/>
      <c r="J191" s="152"/>
    </row>
    <row r="192" spans="2:10" s="123" customFormat="1" outlineLevel="5" x14ac:dyDescent="0.25">
      <c r="B192" s="115" t="s">
        <v>1297</v>
      </c>
      <c r="C192" s="116" t="s">
        <v>1298</v>
      </c>
      <c r="D192" s="117" t="s">
        <v>581</v>
      </c>
      <c r="E192" s="118">
        <v>0.5</v>
      </c>
      <c r="F192" s="119"/>
      <c r="G192" s="120">
        <f t="shared" si="12"/>
        <v>0</v>
      </c>
      <c r="H192" s="121"/>
      <c r="I192" s="152"/>
      <c r="J192" s="152"/>
    </row>
    <row r="193" spans="2:10" s="123" customFormat="1" outlineLevel="5" x14ac:dyDescent="0.25">
      <c r="B193" s="115" t="s">
        <v>1299</v>
      </c>
      <c r="C193" s="116" t="s">
        <v>1300</v>
      </c>
      <c r="D193" s="117" t="s">
        <v>581</v>
      </c>
      <c r="E193" s="118">
        <v>1</v>
      </c>
      <c r="F193" s="119"/>
      <c r="G193" s="120">
        <f t="shared" si="12"/>
        <v>0</v>
      </c>
      <c r="H193" s="121"/>
      <c r="I193" s="152"/>
      <c r="J193" s="152"/>
    </row>
    <row r="194" spans="2:10" s="123" customFormat="1" outlineLevel="5" x14ac:dyDescent="0.25">
      <c r="B194" s="115" t="s">
        <v>1301</v>
      </c>
      <c r="C194" s="116" t="s">
        <v>1302</v>
      </c>
      <c r="D194" s="117" t="s">
        <v>581</v>
      </c>
      <c r="E194" s="118">
        <v>38</v>
      </c>
      <c r="F194" s="119"/>
      <c r="G194" s="120">
        <f t="shared" si="12"/>
        <v>0</v>
      </c>
      <c r="H194" s="121"/>
      <c r="I194" s="152"/>
      <c r="J194" s="152"/>
    </row>
    <row r="195" spans="2:10" s="123" customFormat="1" ht="22.5" outlineLevel="5" x14ac:dyDescent="0.25">
      <c r="B195" s="115" t="s">
        <v>1303</v>
      </c>
      <c r="C195" s="116" t="s">
        <v>1304</v>
      </c>
      <c r="D195" s="117" t="s">
        <v>581</v>
      </c>
      <c r="E195" s="118">
        <v>56</v>
      </c>
      <c r="F195" s="119"/>
      <c r="G195" s="120">
        <f t="shared" si="12"/>
        <v>0</v>
      </c>
      <c r="H195" s="121"/>
      <c r="I195" s="152"/>
      <c r="J195" s="152"/>
    </row>
    <row r="196" spans="2:10" s="123" customFormat="1" ht="22.5" outlineLevel="5" x14ac:dyDescent="0.25">
      <c r="B196" s="115" t="s">
        <v>1305</v>
      </c>
      <c r="C196" s="116" t="s">
        <v>1306</v>
      </c>
      <c r="D196" s="117" t="s">
        <v>581</v>
      </c>
      <c r="E196" s="118">
        <v>41</v>
      </c>
      <c r="F196" s="119"/>
      <c r="G196" s="120">
        <f t="shared" si="12"/>
        <v>0</v>
      </c>
      <c r="H196" s="121"/>
      <c r="I196" s="152"/>
      <c r="J196" s="152"/>
    </row>
    <row r="197" spans="2:10" s="123" customFormat="1" ht="22.5" outlineLevel="5" x14ac:dyDescent="0.25">
      <c r="B197" s="115" t="s">
        <v>1307</v>
      </c>
      <c r="C197" s="116" t="s">
        <v>1308</v>
      </c>
      <c r="D197" s="117" t="s">
        <v>221</v>
      </c>
      <c r="E197" s="118">
        <v>1</v>
      </c>
      <c r="F197" s="119"/>
      <c r="G197" s="120">
        <f t="shared" si="12"/>
        <v>0</v>
      </c>
      <c r="H197" s="121"/>
      <c r="I197" s="152"/>
      <c r="J197" s="152"/>
    </row>
    <row r="198" spans="2:10" s="123" customFormat="1" outlineLevel="5" x14ac:dyDescent="0.25">
      <c r="B198" s="115" t="s">
        <v>1309</v>
      </c>
      <c r="C198" s="116" t="s">
        <v>1310</v>
      </c>
      <c r="D198" s="117" t="s">
        <v>1311</v>
      </c>
      <c r="E198" s="118">
        <v>1</v>
      </c>
      <c r="F198" s="119"/>
      <c r="G198" s="120">
        <f t="shared" si="12"/>
        <v>0</v>
      </c>
      <c r="H198" s="121"/>
      <c r="I198" s="152"/>
      <c r="J198" s="152"/>
    </row>
    <row r="199" spans="2:10" s="123" customFormat="1" ht="33.75" outlineLevel="5" x14ac:dyDescent="0.25">
      <c r="B199" s="115" t="s">
        <v>1312</v>
      </c>
      <c r="C199" s="116" t="s">
        <v>1231</v>
      </c>
      <c r="D199" s="117" t="s">
        <v>102</v>
      </c>
      <c r="E199" s="118">
        <v>1</v>
      </c>
      <c r="F199" s="119"/>
      <c r="G199" s="120">
        <f t="shared" si="12"/>
        <v>0</v>
      </c>
      <c r="H199" s="121"/>
      <c r="I199" s="152"/>
      <c r="J199" s="152"/>
    </row>
    <row r="200" spans="2:10" s="123" customFormat="1" outlineLevel="5" x14ac:dyDescent="0.25">
      <c r="B200" s="115" t="s">
        <v>1313</v>
      </c>
      <c r="C200" s="116" t="s">
        <v>1314</v>
      </c>
      <c r="D200" s="117" t="s">
        <v>1311</v>
      </c>
      <c r="E200" s="118">
        <v>1</v>
      </c>
      <c r="F200" s="119"/>
      <c r="G200" s="120">
        <f t="shared" si="12"/>
        <v>0</v>
      </c>
      <c r="H200" s="121"/>
      <c r="I200" s="152"/>
      <c r="J200" s="152"/>
    </row>
    <row r="201" spans="2:10" s="123" customFormat="1" outlineLevel="5" x14ac:dyDescent="0.25">
      <c r="B201" s="115" t="s">
        <v>1315</v>
      </c>
      <c r="C201" s="116" t="s">
        <v>1316</v>
      </c>
      <c r="D201" s="117" t="s">
        <v>1311</v>
      </c>
      <c r="E201" s="118">
        <v>10</v>
      </c>
      <c r="F201" s="119"/>
      <c r="G201" s="120">
        <f t="shared" si="12"/>
        <v>0</v>
      </c>
      <c r="H201" s="121"/>
      <c r="I201" s="152"/>
      <c r="J201" s="152"/>
    </row>
    <row r="202" spans="2:10" s="123" customFormat="1" outlineLevel="5" x14ac:dyDescent="0.25">
      <c r="B202" s="115" t="s">
        <v>1317</v>
      </c>
      <c r="C202" s="116" t="s">
        <v>1318</v>
      </c>
      <c r="D202" s="117" t="s">
        <v>1311</v>
      </c>
      <c r="E202" s="118">
        <v>28</v>
      </c>
      <c r="F202" s="119"/>
      <c r="G202" s="120">
        <f t="shared" si="12"/>
        <v>0</v>
      </c>
      <c r="H202" s="121"/>
      <c r="I202" s="152"/>
      <c r="J202" s="152"/>
    </row>
    <row r="203" spans="2:10" s="123" customFormat="1" ht="33.75" outlineLevel="5" x14ac:dyDescent="0.25">
      <c r="B203" s="115" t="s">
        <v>1319</v>
      </c>
      <c r="C203" s="116" t="s">
        <v>1320</v>
      </c>
      <c r="D203" s="117" t="s">
        <v>221</v>
      </c>
      <c r="E203" s="118">
        <v>1</v>
      </c>
      <c r="F203" s="119"/>
      <c r="G203" s="120">
        <f t="shared" si="12"/>
        <v>0</v>
      </c>
      <c r="H203" s="121"/>
      <c r="I203" s="152"/>
      <c r="J203" s="152"/>
    </row>
    <row r="204" spans="2:10" s="132" customFormat="1" outlineLevel="2" x14ac:dyDescent="0.25">
      <c r="B204" s="124" t="s">
        <v>1321</v>
      </c>
      <c r="C204" s="125" t="s">
        <v>1322</v>
      </c>
      <c r="D204" s="126"/>
      <c r="E204" s="127"/>
      <c r="F204" s="128"/>
      <c r="G204" s="129">
        <f>SUBTOTAL(9,G205:G219)</f>
        <v>0</v>
      </c>
      <c r="H204" s="130"/>
      <c r="I204" s="151"/>
      <c r="J204" s="151"/>
    </row>
    <row r="205" spans="2:10" s="123" customFormat="1" ht="22.5" outlineLevel="5" x14ac:dyDescent="0.25">
      <c r="B205" s="115" t="s">
        <v>1323</v>
      </c>
      <c r="C205" s="116" t="s">
        <v>1324</v>
      </c>
      <c r="D205" s="117" t="s">
        <v>581</v>
      </c>
      <c r="E205" s="118">
        <v>44</v>
      </c>
      <c r="F205" s="119"/>
      <c r="G205" s="120">
        <f t="shared" ref="G205:G219" si="13">E205*F205</f>
        <v>0</v>
      </c>
      <c r="H205" s="121"/>
      <c r="I205" s="152"/>
      <c r="J205" s="152"/>
    </row>
    <row r="206" spans="2:10" s="123" customFormat="1" ht="22.5" outlineLevel="5" x14ac:dyDescent="0.25">
      <c r="B206" s="115" t="s">
        <v>1325</v>
      </c>
      <c r="C206" s="116" t="s">
        <v>1326</v>
      </c>
      <c r="D206" s="117" t="s">
        <v>581</v>
      </c>
      <c r="E206" s="118">
        <v>17</v>
      </c>
      <c r="F206" s="119"/>
      <c r="G206" s="120">
        <f t="shared" si="13"/>
        <v>0</v>
      </c>
      <c r="H206" s="121"/>
      <c r="I206" s="152"/>
      <c r="J206" s="152"/>
    </row>
    <row r="207" spans="2:10" s="123" customFormat="1" ht="22.5" outlineLevel="5" x14ac:dyDescent="0.25">
      <c r="B207" s="115" t="s">
        <v>1327</v>
      </c>
      <c r="C207" s="116" t="s">
        <v>1328</v>
      </c>
      <c r="D207" s="117" t="s">
        <v>581</v>
      </c>
      <c r="E207" s="118">
        <v>21</v>
      </c>
      <c r="F207" s="119"/>
      <c r="G207" s="120">
        <f t="shared" si="13"/>
        <v>0</v>
      </c>
      <c r="H207" s="121"/>
      <c r="I207" s="152"/>
      <c r="J207" s="152"/>
    </row>
    <row r="208" spans="2:10" s="123" customFormat="1" outlineLevel="5" x14ac:dyDescent="0.25">
      <c r="B208" s="115" t="s">
        <v>1329</v>
      </c>
      <c r="C208" s="116" t="s">
        <v>1330</v>
      </c>
      <c r="D208" s="117" t="s">
        <v>581</v>
      </c>
      <c r="E208" s="118">
        <v>25</v>
      </c>
      <c r="F208" s="119"/>
      <c r="G208" s="120">
        <f t="shared" si="13"/>
        <v>0</v>
      </c>
      <c r="H208" s="121"/>
      <c r="I208" s="152"/>
      <c r="J208" s="152"/>
    </row>
    <row r="209" spans="2:10" s="123" customFormat="1" ht="22.5" outlineLevel="5" x14ac:dyDescent="0.25">
      <c r="B209" s="115" t="s">
        <v>1206</v>
      </c>
      <c r="C209" s="116" t="s">
        <v>1207</v>
      </c>
      <c r="D209" s="117" t="s">
        <v>581</v>
      </c>
      <c r="E209" s="118">
        <v>53</v>
      </c>
      <c r="F209" s="119"/>
      <c r="G209" s="120">
        <f t="shared" si="13"/>
        <v>0</v>
      </c>
      <c r="H209" s="121"/>
      <c r="I209" s="152"/>
      <c r="J209" s="152"/>
    </row>
    <row r="210" spans="2:10" s="123" customFormat="1" outlineLevel="5" x14ac:dyDescent="0.25">
      <c r="B210" s="115" t="s">
        <v>1331</v>
      </c>
      <c r="C210" s="116" t="s">
        <v>1332</v>
      </c>
      <c r="D210" s="117" t="s">
        <v>221</v>
      </c>
      <c r="E210" s="118">
        <v>4</v>
      </c>
      <c r="F210" s="119"/>
      <c r="G210" s="120">
        <f t="shared" si="13"/>
        <v>0</v>
      </c>
      <c r="H210" s="121"/>
      <c r="I210" s="152"/>
      <c r="J210" s="152"/>
    </row>
    <row r="211" spans="2:10" s="123" customFormat="1" outlineLevel="5" x14ac:dyDescent="0.25">
      <c r="B211" s="115" t="s">
        <v>1333</v>
      </c>
      <c r="C211" s="116" t="s">
        <v>1334</v>
      </c>
      <c r="D211" s="117" t="s">
        <v>221</v>
      </c>
      <c r="E211" s="118">
        <v>3</v>
      </c>
      <c r="F211" s="119"/>
      <c r="G211" s="120">
        <f t="shared" si="13"/>
        <v>0</v>
      </c>
      <c r="H211" s="121"/>
      <c r="I211" s="152"/>
      <c r="J211" s="152"/>
    </row>
    <row r="212" spans="2:10" s="123" customFormat="1" outlineLevel="5" x14ac:dyDescent="0.25">
      <c r="B212" s="115" t="s">
        <v>1335</v>
      </c>
      <c r="C212" s="116" t="s">
        <v>1336</v>
      </c>
      <c r="D212" s="117" t="s">
        <v>221</v>
      </c>
      <c r="E212" s="118">
        <v>2</v>
      </c>
      <c r="F212" s="119"/>
      <c r="G212" s="120">
        <f t="shared" si="13"/>
        <v>0</v>
      </c>
      <c r="H212" s="121"/>
      <c r="I212" s="152"/>
      <c r="J212" s="152"/>
    </row>
    <row r="213" spans="2:10" s="123" customFormat="1" outlineLevel="5" x14ac:dyDescent="0.25">
      <c r="B213" s="115" t="s">
        <v>1337</v>
      </c>
      <c r="C213" s="116" t="s">
        <v>1338</v>
      </c>
      <c r="D213" s="117" t="s">
        <v>221</v>
      </c>
      <c r="E213" s="118">
        <v>2</v>
      </c>
      <c r="F213" s="119"/>
      <c r="G213" s="120">
        <f t="shared" si="13"/>
        <v>0</v>
      </c>
      <c r="H213" s="121"/>
      <c r="I213" s="152"/>
      <c r="J213" s="152"/>
    </row>
    <row r="214" spans="2:10" s="123" customFormat="1" ht="45" outlineLevel="5" x14ac:dyDescent="0.25">
      <c r="B214" s="115" t="s">
        <v>1339</v>
      </c>
      <c r="C214" s="116" t="s">
        <v>1340</v>
      </c>
      <c r="D214" s="117" t="s">
        <v>221</v>
      </c>
      <c r="E214" s="118">
        <v>3</v>
      </c>
      <c r="F214" s="119"/>
      <c r="G214" s="120">
        <f t="shared" si="13"/>
        <v>0</v>
      </c>
      <c r="H214" s="121"/>
      <c r="I214" s="152"/>
      <c r="J214" s="152"/>
    </row>
    <row r="215" spans="2:10" s="123" customFormat="1" outlineLevel="5" x14ac:dyDescent="0.25">
      <c r="B215" s="115" t="s">
        <v>1341</v>
      </c>
      <c r="C215" s="116" t="s">
        <v>1342</v>
      </c>
      <c r="D215" s="117" t="s">
        <v>1311</v>
      </c>
      <c r="E215" s="118">
        <v>3</v>
      </c>
      <c r="F215" s="119"/>
      <c r="G215" s="120">
        <f t="shared" si="13"/>
        <v>0</v>
      </c>
      <c r="H215" s="121"/>
      <c r="I215" s="152"/>
      <c r="J215" s="152"/>
    </row>
    <row r="216" spans="2:10" s="123" customFormat="1" ht="45" outlineLevel="5" x14ac:dyDescent="0.25">
      <c r="B216" s="115" t="s">
        <v>1343</v>
      </c>
      <c r="C216" s="116" t="s">
        <v>1344</v>
      </c>
      <c r="D216" s="117" t="s">
        <v>102</v>
      </c>
      <c r="E216" s="118">
        <v>1</v>
      </c>
      <c r="F216" s="119"/>
      <c r="G216" s="120">
        <f t="shared" si="13"/>
        <v>0</v>
      </c>
      <c r="H216" s="121"/>
      <c r="I216" s="152"/>
      <c r="J216" s="152"/>
    </row>
    <row r="217" spans="2:10" s="123" customFormat="1" outlineLevel="5" x14ac:dyDescent="0.25">
      <c r="B217" s="115" t="s">
        <v>1345</v>
      </c>
      <c r="C217" s="116" t="s">
        <v>1346</v>
      </c>
      <c r="D217" s="117" t="s">
        <v>221</v>
      </c>
      <c r="E217" s="118">
        <v>1</v>
      </c>
      <c r="F217" s="119"/>
      <c r="G217" s="120">
        <f t="shared" si="13"/>
        <v>0</v>
      </c>
      <c r="H217" s="121"/>
      <c r="I217" s="152"/>
      <c r="J217" s="152"/>
    </row>
    <row r="218" spans="2:10" s="123" customFormat="1" outlineLevel="5" x14ac:dyDescent="0.25">
      <c r="B218" s="115" t="s">
        <v>1347</v>
      </c>
      <c r="C218" s="116" t="s">
        <v>1348</v>
      </c>
      <c r="D218" s="117" t="s">
        <v>221</v>
      </c>
      <c r="E218" s="118">
        <v>2</v>
      </c>
      <c r="F218" s="119"/>
      <c r="G218" s="120">
        <f t="shared" si="13"/>
        <v>0</v>
      </c>
      <c r="H218" s="121"/>
      <c r="I218" s="152"/>
      <c r="J218" s="152"/>
    </row>
    <row r="219" spans="2:10" s="123" customFormat="1" outlineLevel="5" x14ac:dyDescent="0.25">
      <c r="B219" s="115" t="s">
        <v>1349</v>
      </c>
      <c r="C219" s="116" t="s">
        <v>1350</v>
      </c>
      <c r="D219" s="117" t="s">
        <v>221</v>
      </c>
      <c r="E219" s="118">
        <v>4</v>
      </c>
      <c r="F219" s="119"/>
      <c r="G219" s="120">
        <f t="shared" si="13"/>
        <v>0</v>
      </c>
      <c r="H219" s="121"/>
      <c r="I219" s="152"/>
      <c r="J219" s="152"/>
    </row>
    <row r="220" spans="2:10" s="132" customFormat="1" outlineLevel="2" x14ac:dyDescent="0.25">
      <c r="B220" s="124" t="s">
        <v>1351</v>
      </c>
      <c r="C220" s="125" t="s">
        <v>1352</v>
      </c>
      <c r="D220" s="126"/>
      <c r="E220" s="127"/>
      <c r="F220" s="128"/>
      <c r="G220" s="129">
        <f>SUBTOTAL(9,G221:G233)</f>
        <v>0</v>
      </c>
      <c r="H220" s="130"/>
      <c r="I220" s="151"/>
      <c r="J220" s="151"/>
    </row>
    <row r="221" spans="2:10" s="123" customFormat="1" ht="22.5" outlineLevel="5" x14ac:dyDescent="0.25">
      <c r="B221" s="115" t="s">
        <v>1353</v>
      </c>
      <c r="C221" s="116" t="s">
        <v>1354</v>
      </c>
      <c r="D221" s="117" t="s">
        <v>581</v>
      </c>
      <c r="E221" s="118">
        <v>8</v>
      </c>
      <c r="F221" s="119"/>
      <c r="G221" s="120">
        <f t="shared" ref="G221:G233" si="14">E221*F221</f>
        <v>0</v>
      </c>
      <c r="H221" s="121"/>
      <c r="I221" s="152"/>
      <c r="J221" s="152"/>
    </row>
    <row r="222" spans="2:10" s="123" customFormat="1" ht="22.5" outlineLevel="5" x14ac:dyDescent="0.25">
      <c r="B222" s="115" t="s">
        <v>1355</v>
      </c>
      <c r="C222" s="116" t="s">
        <v>1356</v>
      </c>
      <c r="D222" s="117" t="s">
        <v>581</v>
      </c>
      <c r="E222" s="118">
        <v>22</v>
      </c>
      <c r="F222" s="119"/>
      <c r="G222" s="120">
        <f t="shared" si="14"/>
        <v>0</v>
      </c>
      <c r="H222" s="121"/>
      <c r="I222" s="152"/>
      <c r="J222" s="152"/>
    </row>
    <row r="223" spans="2:10" s="123" customFormat="1" ht="22.5" outlineLevel="5" x14ac:dyDescent="0.25">
      <c r="B223" s="115" t="s">
        <v>1357</v>
      </c>
      <c r="C223" s="116" t="s">
        <v>1358</v>
      </c>
      <c r="D223" s="117" t="s">
        <v>581</v>
      </c>
      <c r="E223" s="118">
        <v>21</v>
      </c>
      <c r="F223" s="119"/>
      <c r="G223" s="120">
        <f t="shared" si="14"/>
        <v>0</v>
      </c>
      <c r="H223" s="121"/>
      <c r="I223" s="152"/>
      <c r="J223" s="152"/>
    </row>
    <row r="224" spans="2:10" s="123" customFormat="1" ht="22.5" outlineLevel="5" x14ac:dyDescent="0.25">
      <c r="B224" s="115" t="s">
        <v>1359</v>
      </c>
      <c r="C224" s="116" t="s">
        <v>1360</v>
      </c>
      <c r="D224" s="117" t="s">
        <v>581</v>
      </c>
      <c r="E224" s="118">
        <v>41</v>
      </c>
      <c r="F224" s="119"/>
      <c r="G224" s="120">
        <f t="shared" si="14"/>
        <v>0</v>
      </c>
      <c r="H224" s="121"/>
      <c r="I224" s="152"/>
      <c r="J224" s="152"/>
    </row>
    <row r="225" spans="2:10" s="123" customFormat="1" ht="22.5" outlineLevel="5" x14ac:dyDescent="0.25">
      <c r="B225" s="115" t="s">
        <v>1361</v>
      </c>
      <c r="C225" s="116" t="s">
        <v>1362</v>
      </c>
      <c r="D225" s="117" t="s">
        <v>581</v>
      </c>
      <c r="E225" s="118">
        <v>116</v>
      </c>
      <c r="F225" s="119"/>
      <c r="G225" s="120">
        <f t="shared" si="14"/>
        <v>0</v>
      </c>
      <c r="H225" s="121"/>
      <c r="I225" s="152"/>
      <c r="J225" s="152"/>
    </row>
    <row r="226" spans="2:10" s="123" customFormat="1" ht="22.5" outlineLevel="5" x14ac:dyDescent="0.25">
      <c r="B226" s="115" t="s">
        <v>1363</v>
      </c>
      <c r="C226" s="116" t="s">
        <v>1364</v>
      </c>
      <c r="D226" s="117" t="s">
        <v>221</v>
      </c>
      <c r="E226" s="118">
        <v>3</v>
      </c>
      <c r="F226" s="119"/>
      <c r="G226" s="120">
        <f t="shared" si="14"/>
        <v>0</v>
      </c>
      <c r="H226" s="121"/>
      <c r="I226" s="152"/>
      <c r="J226" s="152"/>
    </row>
    <row r="227" spans="2:10" s="123" customFormat="1" ht="22.5" outlineLevel="5" x14ac:dyDescent="0.25">
      <c r="B227" s="115" t="s">
        <v>1365</v>
      </c>
      <c r="C227" s="116" t="s">
        <v>1366</v>
      </c>
      <c r="D227" s="117" t="s">
        <v>221</v>
      </c>
      <c r="E227" s="118">
        <v>4</v>
      </c>
      <c r="F227" s="119"/>
      <c r="G227" s="120">
        <f t="shared" si="14"/>
        <v>0</v>
      </c>
      <c r="H227" s="121"/>
      <c r="I227" s="152"/>
      <c r="J227" s="152"/>
    </row>
    <row r="228" spans="2:10" s="123" customFormat="1" ht="22.5" outlineLevel="5" x14ac:dyDescent="0.25">
      <c r="B228" s="115" t="s">
        <v>1367</v>
      </c>
      <c r="C228" s="116" t="s">
        <v>1368</v>
      </c>
      <c r="D228" s="117" t="s">
        <v>221</v>
      </c>
      <c r="E228" s="118">
        <v>2</v>
      </c>
      <c r="F228" s="119"/>
      <c r="G228" s="120">
        <f t="shared" si="14"/>
        <v>0</v>
      </c>
      <c r="H228" s="121"/>
      <c r="I228" s="152"/>
      <c r="J228" s="152"/>
    </row>
    <row r="229" spans="2:10" s="123" customFormat="1" outlineLevel="5" x14ac:dyDescent="0.25">
      <c r="B229" s="115" t="s">
        <v>1369</v>
      </c>
      <c r="C229" s="116" t="s">
        <v>1370</v>
      </c>
      <c r="D229" s="117" t="s">
        <v>221</v>
      </c>
      <c r="E229" s="118">
        <v>1</v>
      </c>
      <c r="F229" s="119"/>
      <c r="G229" s="120">
        <f t="shared" si="14"/>
        <v>0</v>
      </c>
      <c r="H229" s="121"/>
      <c r="I229" s="152"/>
      <c r="J229" s="152"/>
    </row>
    <row r="230" spans="2:10" s="123" customFormat="1" outlineLevel="5" x14ac:dyDescent="0.25">
      <c r="B230" s="115" t="s">
        <v>1371</v>
      </c>
      <c r="C230" s="116" t="s">
        <v>1372</v>
      </c>
      <c r="D230" s="117" t="s">
        <v>221</v>
      </c>
      <c r="E230" s="118">
        <v>1</v>
      </c>
      <c r="F230" s="119"/>
      <c r="G230" s="120">
        <f t="shared" si="14"/>
        <v>0</v>
      </c>
      <c r="H230" s="121"/>
      <c r="I230" s="152"/>
      <c r="J230" s="152"/>
    </row>
    <row r="231" spans="2:10" s="123" customFormat="1" outlineLevel="5" x14ac:dyDescent="0.25">
      <c r="B231" s="115" t="s">
        <v>1373</v>
      </c>
      <c r="C231" s="116" t="s">
        <v>1374</v>
      </c>
      <c r="D231" s="117" t="s">
        <v>221</v>
      </c>
      <c r="E231" s="118">
        <v>1</v>
      </c>
      <c r="F231" s="119"/>
      <c r="G231" s="120">
        <f t="shared" si="14"/>
        <v>0</v>
      </c>
      <c r="H231" s="121"/>
      <c r="I231" s="152"/>
      <c r="J231" s="152"/>
    </row>
    <row r="232" spans="2:10" s="123" customFormat="1" outlineLevel="5" x14ac:dyDescent="0.25">
      <c r="B232" s="115" t="s">
        <v>1375</v>
      </c>
      <c r="C232" s="116" t="s">
        <v>1376</v>
      </c>
      <c r="D232" s="117" t="s">
        <v>221</v>
      </c>
      <c r="E232" s="118">
        <v>1</v>
      </c>
      <c r="F232" s="119"/>
      <c r="G232" s="120">
        <f t="shared" si="14"/>
        <v>0</v>
      </c>
      <c r="H232" s="121"/>
      <c r="I232" s="152"/>
      <c r="J232" s="152"/>
    </row>
    <row r="233" spans="2:10" s="123" customFormat="1" outlineLevel="5" x14ac:dyDescent="0.25">
      <c r="B233" s="115" t="s">
        <v>1377</v>
      </c>
      <c r="C233" s="116" t="s">
        <v>1378</v>
      </c>
      <c r="D233" s="117" t="s">
        <v>221</v>
      </c>
      <c r="E233" s="118">
        <v>3</v>
      </c>
      <c r="F233" s="119"/>
      <c r="G233" s="120">
        <f t="shared" si="14"/>
        <v>0</v>
      </c>
      <c r="H233" s="121"/>
      <c r="I233" s="152"/>
      <c r="J233" s="152"/>
    </row>
    <row r="234" spans="2:10" s="132" customFormat="1" outlineLevel="2" x14ac:dyDescent="0.25">
      <c r="B234" s="124" t="s">
        <v>1379</v>
      </c>
      <c r="C234" s="125" t="s">
        <v>1380</v>
      </c>
      <c r="D234" s="126"/>
      <c r="E234" s="127"/>
      <c r="F234" s="128"/>
      <c r="G234" s="129">
        <f>SUBTOTAL(9,G235:G237)</f>
        <v>0</v>
      </c>
      <c r="H234" s="130"/>
      <c r="I234" s="151"/>
      <c r="J234" s="151"/>
    </row>
    <row r="235" spans="2:10" s="123" customFormat="1" outlineLevel="5" x14ac:dyDescent="0.25">
      <c r="B235" s="115" t="s">
        <v>1381</v>
      </c>
      <c r="C235" s="116" t="s">
        <v>1382</v>
      </c>
      <c r="D235" s="117" t="s">
        <v>581</v>
      </c>
      <c r="E235" s="118">
        <v>3</v>
      </c>
      <c r="F235" s="119"/>
      <c r="G235" s="120">
        <f>E235*F235</f>
        <v>0</v>
      </c>
      <c r="H235" s="121"/>
      <c r="I235" s="152"/>
      <c r="J235" s="152"/>
    </row>
    <row r="236" spans="2:10" s="123" customFormat="1" ht="22.5" outlineLevel="5" x14ac:dyDescent="0.25">
      <c r="B236" s="115" t="s">
        <v>1383</v>
      </c>
      <c r="C236" s="116" t="s">
        <v>1384</v>
      </c>
      <c r="D236" s="117" t="s">
        <v>221</v>
      </c>
      <c r="E236" s="118">
        <v>1</v>
      </c>
      <c r="F236" s="119"/>
      <c r="G236" s="120">
        <f>E236*F236</f>
        <v>0</v>
      </c>
      <c r="H236" s="121"/>
      <c r="I236" s="152"/>
      <c r="J236" s="152"/>
    </row>
    <row r="237" spans="2:10" s="123" customFormat="1" outlineLevel="5" x14ac:dyDescent="0.25">
      <c r="B237" s="115" t="s">
        <v>1385</v>
      </c>
      <c r="C237" s="116" t="s">
        <v>1386</v>
      </c>
      <c r="D237" s="117" t="s">
        <v>581</v>
      </c>
      <c r="E237" s="118">
        <v>2</v>
      </c>
      <c r="F237" s="119"/>
      <c r="G237" s="120">
        <f>E237*F237</f>
        <v>0</v>
      </c>
      <c r="H237" s="121"/>
      <c r="I237" s="152"/>
      <c r="J237" s="152"/>
    </row>
    <row r="238" spans="2:10" s="132" customFormat="1" outlineLevel="2" x14ac:dyDescent="0.25">
      <c r="B238" s="124" t="s">
        <v>1387</v>
      </c>
      <c r="C238" s="125" t="s">
        <v>1388</v>
      </c>
      <c r="D238" s="126"/>
      <c r="E238" s="127"/>
      <c r="F238" s="128"/>
      <c r="G238" s="129">
        <f>SUBTOTAL(9,G239:G247)</f>
        <v>0</v>
      </c>
      <c r="H238" s="130"/>
      <c r="I238" s="151"/>
      <c r="J238" s="151"/>
    </row>
    <row r="239" spans="2:10" s="123" customFormat="1" outlineLevel="5" x14ac:dyDescent="0.25">
      <c r="B239" s="115" t="s">
        <v>1389</v>
      </c>
      <c r="C239" s="116" t="s">
        <v>1390</v>
      </c>
      <c r="D239" s="117" t="s">
        <v>102</v>
      </c>
      <c r="E239" s="118">
        <v>14</v>
      </c>
      <c r="F239" s="119"/>
      <c r="G239" s="120">
        <f t="shared" ref="G239:G247" si="15">E239*F239</f>
        <v>0</v>
      </c>
      <c r="H239" s="121"/>
      <c r="I239" s="152"/>
      <c r="J239" s="152"/>
    </row>
    <row r="240" spans="2:10" s="123" customFormat="1" outlineLevel="5" x14ac:dyDescent="0.25">
      <c r="B240" s="115" t="s">
        <v>1391</v>
      </c>
      <c r="C240" s="116" t="s">
        <v>1392</v>
      </c>
      <c r="D240" s="117" t="s">
        <v>102</v>
      </c>
      <c r="E240" s="118">
        <v>10</v>
      </c>
      <c r="F240" s="119"/>
      <c r="G240" s="120">
        <f t="shared" si="15"/>
        <v>0</v>
      </c>
      <c r="H240" s="121"/>
      <c r="I240" s="152"/>
      <c r="J240" s="152"/>
    </row>
    <row r="241" spans="2:10" s="123" customFormat="1" outlineLevel="5" x14ac:dyDescent="0.25">
      <c r="B241" s="115" t="s">
        <v>1393</v>
      </c>
      <c r="C241" s="116" t="s">
        <v>1394</v>
      </c>
      <c r="D241" s="117" t="s">
        <v>221</v>
      </c>
      <c r="E241" s="118">
        <v>1</v>
      </c>
      <c r="F241" s="119"/>
      <c r="G241" s="120">
        <f t="shared" si="15"/>
        <v>0</v>
      </c>
      <c r="H241" s="121"/>
      <c r="I241" s="152"/>
      <c r="J241" s="152"/>
    </row>
    <row r="242" spans="2:10" s="123" customFormat="1" outlineLevel="5" x14ac:dyDescent="0.25">
      <c r="B242" s="115" t="s">
        <v>1395</v>
      </c>
      <c r="C242" s="116" t="s">
        <v>1396</v>
      </c>
      <c r="D242" s="117" t="s">
        <v>102</v>
      </c>
      <c r="E242" s="118">
        <v>2</v>
      </c>
      <c r="F242" s="119"/>
      <c r="G242" s="120">
        <f t="shared" si="15"/>
        <v>0</v>
      </c>
      <c r="H242" s="121"/>
      <c r="I242" s="152"/>
      <c r="J242" s="152"/>
    </row>
    <row r="243" spans="2:10" s="123" customFormat="1" outlineLevel="5" x14ac:dyDescent="0.25">
      <c r="B243" s="115" t="s">
        <v>1397</v>
      </c>
      <c r="C243" s="116" t="s">
        <v>1398</v>
      </c>
      <c r="D243" s="117" t="s">
        <v>221</v>
      </c>
      <c r="E243" s="118">
        <v>5</v>
      </c>
      <c r="F243" s="119"/>
      <c r="G243" s="120">
        <f t="shared" si="15"/>
        <v>0</v>
      </c>
      <c r="H243" s="121"/>
      <c r="I243" s="152"/>
      <c r="J243" s="152"/>
    </row>
    <row r="244" spans="2:10" s="123" customFormat="1" outlineLevel="5" x14ac:dyDescent="0.25">
      <c r="B244" s="115" t="s">
        <v>1399</v>
      </c>
      <c r="C244" s="116" t="s">
        <v>1400</v>
      </c>
      <c r="D244" s="117" t="s">
        <v>221</v>
      </c>
      <c r="E244" s="118">
        <v>1</v>
      </c>
      <c r="F244" s="119"/>
      <c r="G244" s="120">
        <f t="shared" si="15"/>
        <v>0</v>
      </c>
      <c r="H244" s="121"/>
      <c r="I244" s="152"/>
      <c r="J244" s="152"/>
    </row>
    <row r="245" spans="2:10" s="123" customFormat="1" outlineLevel="5" x14ac:dyDescent="0.25">
      <c r="B245" s="115" t="s">
        <v>1401</v>
      </c>
      <c r="C245" s="116" t="s">
        <v>1402</v>
      </c>
      <c r="D245" s="117" t="s">
        <v>221</v>
      </c>
      <c r="E245" s="118">
        <v>2</v>
      </c>
      <c r="F245" s="119"/>
      <c r="G245" s="120">
        <f t="shared" si="15"/>
        <v>0</v>
      </c>
      <c r="H245" s="121"/>
      <c r="I245" s="152"/>
      <c r="J245" s="152"/>
    </row>
    <row r="246" spans="2:10" s="123" customFormat="1" outlineLevel="5" x14ac:dyDescent="0.25">
      <c r="B246" s="115" t="s">
        <v>1403</v>
      </c>
      <c r="C246" s="116" t="s">
        <v>1404</v>
      </c>
      <c r="D246" s="117" t="s">
        <v>221</v>
      </c>
      <c r="E246" s="118">
        <v>14</v>
      </c>
      <c r="F246" s="119"/>
      <c r="G246" s="120">
        <f t="shared" si="15"/>
        <v>0</v>
      </c>
      <c r="H246" s="121"/>
      <c r="I246" s="152"/>
      <c r="J246" s="152"/>
    </row>
    <row r="247" spans="2:10" s="123" customFormat="1" outlineLevel="5" x14ac:dyDescent="0.25">
      <c r="B247" s="115" t="s">
        <v>1405</v>
      </c>
      <c r="C247" s="116" t="s">
        <v>1406</v>
      </c>
      <c r="D247" s="117" t="s">
        <v>221</v>
      </c>
      <c r="E247" s="118">
        <v>7</v>
      </c>
      <c r="F247" s="119"/>
      <c r="G247" s="120">
        <f t="shared" si="15"/>
        <v>0</v>
      </c>
      <c r="H247" s="121"/>
      <c r="I247" s="152"/>
      <c r="J247" s="152"/>
    </row>
    <row r="248" spans="2:10" outlineLevel="1" x14ac:dyDescent="0.25">
      <c r="B248" s="108" t="s">
        <v>1407</v>
      </c>
      <c r="C248" s="109" t="s">
        <v>1408</v>
      </c>
      <c r="D248" s="110"/>
      <c r="E248" s="111"/>
      <c r="F248" s="112"/>
      <c r="G248" s="112">
        <f>SUBTOTAL(9,G249:G354)</f>
        <v>0</v>
      </c>
      <c r="H248" s="113"/>
      <c r="I248" s="150"/>
      <c r="J248" s="150"/>
    </row>
    <row r="249" spans="2:10" s="132" customFormat="1" outlineLevel="2" x14ac:dyDescent="0.25">
      <c r="B249" s="124" t="s">
        <v>1409</v>
      </c>
      <c r="C249" s="125" t="s">
        <v>564</v>
      </c>
      <c r="D249" s="126"/>
      <c r="E249" s="127"/>
      <c r="F249" s="128"/>
      <c r="G249" s="129">
        <f>SUBTOTAL(9,G250:G252)</f>
        <v>0</v>
      </c>
      <c r="H249" s="130"/>
      <c r="I249" s="151"/>
      <c r="J249" s="151"/>
    </row>
    <row r="250" spans="2:10" s="123" customFormat="1" outlineLevel="5" x14ac:dyDescent="0.25">
      <c r="B250" s="115" t="s">
        <v>1410</v>
      </c>
      <c r="C250" s="116" t="s">
        <v>1411</v>
      </c>
      <c r="D250" s="117" t="s">
        <v>581</v>
      </c>
      <c r="E250" s="118">
        <v>311</v>
      </c>
      <c r="F250" s="119"/>
      <c r="G250" s="120">
        <f>E250*F250</f>
        <v>0</v>
      </c>
      <c r="H250" s="121"/>
      <c r="I250" s="152"/>
      <c r="J250" s="152"/>
    </row>
    <row r="251" spans="2:10" s="123" customFormat="1" outlineLevel="5" x14ac:dyDescent="0.25">
      <c r="B251" s="115" t="s">
        <v>1412</v>
      </c>
      <c r="C251" s="116" t="s">
        <v>1413</v>
      </c>
      <c r="D251" s="117" t="s">
        <v>47</v>
      </c>
      <c r="E251" s="118">
        <v>688.01</v>
      </c>
      <c r="F251" s="119"/>
      <c r="G251" s="120">
        <f>E251*F251</f>
        <v>0</v>
      </c>
      <c r="H251" s="121"/>
      <c r="I251" s="152"/>
      <c r="J251" s="152"/>
    </row>
    <row r="252" spans="2:10" s="123" customFormat="1" outlineLevel="5" x14ac:dyDescent="0.25">
      <c r="B252" s="115" t="s">
        <v>1414</v>
      </c>
      <c r="C252" s="116" t="s">
        <v>1415</v>
      </c>
      <c r="D252" s="117" t="s">
        <v>578</v>
      </c>
      <c r="E252" s="118">
        <v>2</v>
      </c>
      <c r="F252" s="119"/>
      <c r="G252" s="120">
        <f>E252*F252</f>
        <v>0</v>
      </c>
      <c r="H252" s="121"/>
      <c r="I252" s="152"/>
      <c r="J252" s="152"/>
    </row>
    <row r="253" spans="2:10" s="132" customFormat="1" outlineLevel="2" x14ac:dyDescent="0.25">
      <c r="B253" s="124" t="s">
        <v>1416</v>
      </c>
      <c r="C253" s="125" t="s">
        <v>1417</v>
      </c>
      <c r="D253" s="126"/>
      <c r="E253" s="127"/>
      <c r="F253" s="128"/>
      <c r="G253" s="129">
        <f>SUBTOTAL(9,G254:G269)</f>
        <v>0</v>
      </c>
      <c r="H253" s="130"/>
      <c r="I253" s="151"/>
      <c r="J253" s="151"/>
    </row>
    <row r="254" spans="2:10" s="123" customFormat="1" outlineLevel="5" x14ac:dyDescent="0.25">
      <c r="B254" s="115" t="s">
        <v>1418</v>
      </c>
      <c r="C254" s="116" t="s">
        <v>1419</v>
      </c>
      <c r="D254" s="117" t="s">
        <v>47</v>
      </c>
      <c r="E254" s="118">
        <v>54.78</v>
      </c>
      <c r="F254" s="119"/>
      <c r="G254" s="120">
        <f t="shared" ref="G254:G269" si="16">E254*F254</f>
        <v>0</v>
      </c>
      <c r="H254" s="121"/>
      <c r="I254" s="152"/>
      <c r="J254" s="152"/>
    </row>
    <row r="255" spans="2:10" s="123" customFormat="1" outlineLevel="5" x14ac:dyDescent="0.25">
      <c r="B255" s="115" t="s">
        <v>1420</v>
      </c>
      <c r="C255" s="116" t="s">
        <v>1421</v>
      </c>
      <c r="D255" s="117" t="s">
        <v>47</v>
      </c>
      <c r="E255" s="118">
        <v>145.9</v>
      </c>
      <c r="F255" s="119"/>
      <c r="G255" s="120">
        <f t="shared" si="16"/>
        <v>0</v>
      </c>
      <c r="H255" s="121"/>
      <c r="I255" s="152"/>
      <c r="J255" s="152"/>
    </row>
    <row r="256" spans="2:10" s="123" customFormat="1" outlineLevel="5" x14ac:dyDescent="0.25">
      <c r="B256" s="115" t="s">
        <v>1422</v>
      </c>
      <c r="C256" s="116" t="s">
        <v>1423</v>
      </c>
      <c r="D256" s="117" t="s">
        <v>47</v>
      </c>
      <c r="E256" s="118">
        <v>21.1</v>
      </c>
      <c r="F256" s="119"/>
      <c r="G256" s="120">
        <f t="shared" si="16"/>
        <v>0</v>
      </c>
      <c r="H256" s="121"/>
      <c r="I256" s="152"/>
      <c r="J256" s="152"/>
    </row>
    <row r="257" spans="2:10" s="123" customFormat="1" outlineLevel="5" x14ac:dyDescent="0.25">
      <c r="B257" s="115" t="s">
        <v>1424</v>
      </c>
      <c r="C257" s="116" t="s">
        <v>1425</v>
      </c>
      <c r="D257" s="117" t="s">
        <v>47</v>
      </c>
      <c r="E257" s="118">
        <v>15.32</v>
      </c>
      <c r="F257" s="119"/>
      <c r="G257" s="120">
        <f t="shared" si="16"/>
        <v>0</v>
      </c>
      <c r="H257" s="121"/>
      <c r="I257" s="152"/>
      <c r="J257" s="152"/>
    </row>
    <row r="258" spans="2:10" s="123" customFormat="1" ht="22.5" outlineLevel="5" x14ac:dyDescent="0.25">
      <c r="B258" s="115" t="s">
        <v>1426</v>
      </c>
      <c r="C258" s="116" t="s">
        <v>1427</v>
      </c>
      <c r="D258" s="117" t="s">
        <v>47</v>
      </c>
      <c r="E258" s="118">
        <v>61.95</v>
      </c>
      <c r="F258" s="119"/>
      <c r="G258" s="120">
        <f t="shared" si="16"/>
        <v>0</v>
      </c>
      <c r="H258" s="121"/>
      <c r="I258" s="152"/>
      <c r="J258" s="152"/>
    </row>
    <row r="259" spans="2:10" s="123" customFormat="1" ht="22.5" outlineLevel="5" x14ac:dyDescent="0.25">
      <c r="B259" s="115" t="s">
        <v>1428</v>
      </c>
      <c r="C259" s="116" t="s">
        <v>1429</v>
      </c>
      <c r="D259" s="117" t="s">
        <v>47</v>
      </c>
      <c r="E259" s="118">
        <v>200.58</v>
      </c>
      <c r="F259" s="119"/>
      <c r="G259" s="120">
        <f t="shared" si="16"/>
        <v>0</v>
      </c>
      <c r="H259" s="121"/>
      <c r="I259" s="152"/>
      <c r="J259" s="152"/>
    </row>
    <row r="260" spans="2:10" s="123" customFormat="1" ht="22.5" outlineLevel="5" x14ac:dyDescent="0.25">
      <c r="B260" s="115" t="s">
        <v>1430</v>
      </c>
      <c r="C260" s="116" t="s">
        <v>1431</v>
      </c>
      <c r="D260" s="117" t="s">
        <v>47</v>
      </c>
      <c r="E260" s="118">
        <v>272.56</v>
      </c>
      <c r="F260" s="119"/>
      <c r="G260" s="120">
        <f t="shared" si="16"/>
        <v>0</v>
      </c>
      <c r="H260" s="121"/>
      <c r="I260" s="152"/>
      <c r="J260" s="152"/>
    </row>
    <row r="261" spans="2:10" s="123" customFormat="1" ht="22.5" outlineLevel="5" x14ac:dyDescent="0.25">
      <c r="B261" s="115" t="s">
        <v>1432</v>
      </c>
      <c r="C261" s="116" t="s">
        <v>1433</v>
      </c>
      <c r="D261" s="117" t="s">
        <v>47</v>
      </c>
      <c r="E261" s="118">
        <v>136.53</v>
      </c>
      <c r="F261" s="119"/>
      <c r="G261" s="120">
        <f t="shared" si="16"/>
        <v>0</v>
      </c>
      <c r="H261" s="121"/>
      <c r="I261" s="152"/>
      <c r="J261" s="152"/>
    </row>
    <row r="262" spans="2:10" s="123" customFormat="1" ht="22.5" outlineLevel="5" x14ac:dyDescent="0.25">
      <c r="B262" s="115" t="s">
        <v>1434</v>
      </c>
      <c r="C262" s="116" t="s">
        <v>1435</v>
      </c>
      <c r="D262" s="117" t="s">
        <v>47</v>
      </c>
      <c r="E262" s="118">
        <v>86.78</v>
      </c>
      <c r="F262" s="119"/>
      <c r="G262" s="120">
        <f t="shared" si="16"/>
        <v>0</v>
      </c>
      <c r="H262" s="121"/>
      <c r="I262" s="152"/>
      <c r="J262" s="152"/>
    </row>
    <row r="263" spans="2:10" s="123" customFormat="1" ht="21" customHeight="1" outlineLevel="5" x14ac:dyDescent="0.25">
      <c r="B263" s="115" t="s">
        <v>1436</v>
      </c>
      <c r="C263" s="116" t="s">
        <v>1437</v>
      </c>
      <c r="D263" s="117" t="s">
        <v>47</v>
      </c>
      <c r="E263" s="118">
        <v>3.39</v>
      </c>
      <c r="F263" s="119"/>
      <c r="G263" s="120">
        <f t="shared" si="16"/>
        <v>0</v>
      </c>
      <c r="H263" s="121"/>
      <c r="I263" s="152"/>
      <c r="J263" s="152"/>
    </row>
    <row r="264" spans="2:10" s="123" customFormat="1" outlineLevel="5" x14ac:dyDescent="0.25">
      <c r="B264" s="115" t="s">
        <v>1438</v>
      </c>
      <c r="C264" s="116" t="s">
        <v>1439</v>
      </c>
      <c r="D264" s="117" t="s">
        <v>581</v>
      </c>
      <c r="E264" s="118">
        <v>16</v>
      </c>
      <c r="F264" s="119"/>
      <c r="G264" s="120">
        <f t="shared" si="16"/>
        <v>0</v>
      </c>
      <c r="H264" s="121"/>
      <c r="I264" s="152"/>
      <c r="J264" s="152"/>
    </row>
    <row r="265" spans="2:10" s="123" customFormat="1" outlineLevel="5" x14ac:dyDescent="0.25">
      <c r="B265" s="115" t="s">
        <v>1440</v>
      </c>
      <c r="C265" s="116" t="s">
        <v>1441</v>
      </c>
      <c r="D265" s="117" t="s">
        <v>581</v>
      </c>
      <c r="E265" s="118">
        <v>129</v>
      </c>
      <c r="F265" s="119"/>
      <c r="G265" s="120">
        <f t="shared" si="16"/>
        <v>0</v>
      </c>
      <c r="H265" s="121"/>
      <c r="I265" s="152"/>
      <c r="J265" s="152"/>
    </row>
    <row r="266" spans="2:10" s="123" customFormat="1" outlineLevel="5" x14ac:dyDescent="0.25">
      <c r="B266" s="115" t="s">
        <v>1442</v>
      </c>
      <c r="C266" s="116" t="s">
        <v>1443</v>
      </c>
      <c r="D266" s="117" t="s">
        <v>581</v>
      </c>
      <c r="E266" s="118">
        <v>7</v>
      </c>
      <c r="F266" s="119"/>
      <c r="G266" s="120">
        <f t="shared" si="16"/>
        <v>0</v>
      </c>
      <c r="H266" s="121"/>
      <c r="I266" s="152"/>
      <c r="J266" s="152"/>
    </row>
    <row r="267" spans="2:10" s="123" customFormat="1" outlineLevel="5" x14ac:dyDescent="0.25">
      <c r="B267" s="115" t="s">
        <v>1444</v>
      </c>
      <c r="C267" s="116" t="s">
        <v>1445</v>
      </c>
      <c r="D267" s="117" t="s">
        <v>581</v>
      </c>
      <c r="E267" s="118">
        <v>9</v>
      </c>
      <c r="F267" s="119"/>
      <c r="G267" s="120">
        <f t="shared" si="16"/>
        <v>0</v>
      </c>
      <c r="H267" s="121"/>
      <c r="I267" s="152"/>
      <c r="J267" s="152"/>
    </row>
    <row r="268" spans="2:10" s="123" customFormat="1" outlineLevel="5" x14ac:dyDescent="0.25">
      <c r="B268" s="115" t="s">
        <v>1446</v>
      </c>
      <c r="C268" s="116" t="s">
        <v>1447</v>
      </c>
      <c r="D268" s="117" t="s">
        <v>581</v>
      </c>
      <c r="E268" s="118">
        <v>11</v>
      </c>
      <c r="F268" s="119"/>
      <c r="G268" s="120">
        <f t="shared" si="16"/>
        <v>0</v>
      </c>
      <c r="H268" s="121"/>
      <c r="I268" s="152"/>
      <c r="J268" s="152"/>
    </row>
    <row r="269" spans="2:10" s="123" customFormat="1" outlineLevel="5" x14ac:dyDescent="0.25">
      <c r="B269" s="115" t="s">
        <v>1448</v>
      </c>
      <c r="C269" s="116" t="s">
        <v>1449</v>
      </c>
      <c r="D269" s="117" t="s">
        <v>581</v>
      </c>
      <c r="E269" s="118">
        <v>8</v>
      </c>
      <c r="F269" s="119"/>
      <c r="G269" s="120">
        <f t="shared" si="16"/>
        <v>0</v>
      </c>
      <c r="H269" s="121"/>
      <c r="I269" s="152"/>
      <c r="J269" s="152"/>
    </row>
    <row r="270" spans="2:10" s="132" customFormat="1" outlineLevel="2" x14ac:dyDescent="0.25">
      <c r="B270" s="124" t="s">
        <v>1450</v>
      </c>
      <c r="C270" s="125" t="s">
        <v>1041</v>
      </c>
      <c r="D270" s="126"/>
      <c r="E270" s="127"/>
      <c r="F270" s="128"/>
      <c r="G270" s="129">
        <f>SUBTOTAL(9,G271:G274)</f>
        <v>0</v>
      </c>
      <c r="H270" s="130"/>
      <c r="I270" s="151"/>
      <c r="J270" s="151"/>
    </row>
    <row r="271" spans="2:10" s="123" customFormat="1" outlineLevel="5" x14ac:dyDescent="0.25">
      <c r="B271" s="115" t="s">
        <v>1451</v>
      </c>
      <c r="C271" s="116" t="s">
        <v>1452</v>
      </c>
      <c r="D271" s="117" t="s">
        <v>47</v>
      </c>
      <c r="E271" s="118">
        <v>1426.22</v>
      </c>
      <c r="F271" s="119"/>
      <c r="G271" s="120">
        <f>E271*F271</f>
        <v>0</v>
      </c>
      <c r="H271" s="121"/>
      <c r="I271" s="152"/>
      <c r="J271" s="152"/>
    </row>
    <row r="272" spans="2:10" s="123" customFormat="1" outlineLevel="5" x14ac:dyDescent="0.25">
      <c r="B272" s="115" t="s">
        <v>1453</v>
      </c>
      <c r="C272" s="116" t="s">
        <v>1454</v>
      </c>
      <c r="D272" s="117" t="s">
        <v>47</v>
      </c>
      <c r="E272" s="118">
        <v>29.84</v>
      </c>
      <c r="F272" s="119"/>
      <c r="G272" s="120">
        <f>E272*F272</f>
        <v>0</v>
      </c>
      <c r="H272" s="121"/>
      <c r="I272" s="152"/>
      <c r="J272" s="152"/>
    </row>
    <row r="273" spans="2:10" s="123" customFormat="1" outlineLevel="5" x14ac:dyDescent="0.25">
      <c r="B273" s="115" t="s">
        <v>1455</v>
      </c>
      <c r="C273" s="116" t="s">
        <v>1456</v>
      </c>
      <c r="D273" s="117" t="s">
        <v>47</v>
      </c>
      <c r="E273" s="118">
        <v>229.95</v>
      </c>
      <c r="F273" s="119"/>
      <c r="G273" s="120">
        <f>E273*F273</f>
        <v>0</v>
      </c>
      <c r="H273" s="121"/>
      <c r="I273" s="152"/>
      <c r="J273" s="152"/>
    </row>
    <row r="274" spans="2:10" s="123" customFormat="1" outlineLevel="5" x14ac:dyDescent="0.25">
      <c r="B274" s="115" t="s">
        <v>1457</v>
      </c>
      <c r="C274" s="116" t="s">
        <v>1458</v>
      </c>
      <c r="D274" s="117" t="s">
        <v>47</v>
      </c>
      <c r="E274" s="118">
        <v>826.83</v>
      </c>
      <c r="F274" s="119"/>
      <c r="G274" s="120">
        <f>E274*F274</f>
        <v>0</v>
      </c>
      <c r="H274" s="121"/>
      <c r="I274" s="152"/>
      <c r="J274" s="152"/>
    </row>
    <row r="275" spans="2:10" s="132" customFormat="1" outlineLevel="2" x14ac:dyDescent="0.25">
      <c r="B275" s="124" t="s">
        <v>1459</v>
      </c>
      <c r="C275" s="125" t="s">
        <v>1460</v>
      </c>
      <c r="D275" s="126"/>
      <c r="E275" s="127"/>
      <c r="F275" s="128"/>
      <c r="G275" s="129">
        <f>SUBTOTAL(9,G276:G341)</f>
        <v>0</v>
      </c>
      <c r="H275" s="130"/>
      <c r="I275" s="151"/>
      <c r="J275" s="151"/>
    </row>
    <row r="276" spans="2:10" s="123" customFormat="1" ht="22.5" outlineLevel="5" x14ac:dyDescent="0.25">
      <c r="B276" s="115" t="s">
        <v>1461</v>
      </c>
      <c r="C276" s="116" t="s">
        <v>1462</v>
      </c>
      <c r="D276" s="117" t="s">
        <v>221</v>
      </c>
      <c r="E276" s="118">
        <v>1</v>
      </c>
      <c r="F276" s="119"/>
      <c r="G276" s="120">
        <f t="shared" ref="G276:G339" si="17">E276*F276</f>
        <v>0</v>
      </c>
      <c r="H276" s="121"/>
      <c r="I276" s="152"/>
      <c r="J276" s="152"/>
    </row>
    <row r="277" spans="2:10" s="123" customFormat="1" ht="22.5" outlineLevel="5" x14ac:dyDescent="0.25">
      <c r="B277" s="115" t="s">
        <v>1463</v>
      </c>
      <c r="C277" s="116" t="s">
        <v>1464</v>
      </c>
      <c r="D277" s="117" t="s">
        <v>221</v>
      </c>
      <c r="E277" s="118">
        <v>1</v>
      </c>
      <c r="F277" s="119"/>
      <c r="G277" s="120">
        <f t="shared" si="17"/>
        <v>0</v>
      </c>
      <c r="H277" s="121"/>
      <c r="I277" s="152"/>
      <c r="J277" s="152"/>
    </row>
    <row r="278" spans="2:10" s="123" customFormat="1" ht="22.5" outlineLevel="5" x14ac:dyDescent="0.25">
      <c r="B278" s="115" t="s">
        <v>1465</v>
      </c>
      <c r="C278" s="116" t="s">
        <v>1466</v>
      </c>
      <c r="D278" s="117" t="s">
        <v>221</v>
      </c>
      <c r="E278" s="118">
        <v>1</v>
      </c>
      <c r="F278" s="119"/>
      <c r="G278" s="120">
        <f t="shared" si="17"/>
        <v>0</v>
      </c>
      <c r="H278" s="121"/>
      <c r="I278" s="152"/>
      <c r="J278" s="152"/>
    </row>
    <row r="279" spans="2:10" s="123" customFormat="1" ht="22.5" outlineLevel="5" x14ac:dyDescent="0.25">
      <c r="B279" s="115" t="s">
        <v>1467</v>
      </c>
      <c r="C279" s="116" t="s">
        <v>1468</v>
      </c>
      <c r="D279" s="117" t="s">
        <v>221</v>
      </c>
      <c r="E279" s="118">
        <v>1</v>
      </c>
      <c r="F279" s="119"/>
      <c r="G279" s="120">
        <f t="shared" si="17"/>
        <v>0</v>
      </c>
      <c r="H279" s="121"/>
      <c r="I279" s="152"/>
      <c r="J279" s="152"/>
    </row>
    <row r="280" spans="2:10" s="123" customFormat="1" ht="22.5" outlineLevel="5" x14ac:dyDescent="0.25">
      <c r="B280" s="115" t="s">
        <v>1469</v>
      </c>
      <c r="C280" s="116" t="s">
        <v>1470</v>
      </c>
      <c r="D280" s="117" t="s">
        <v>221</v>
      </c>
      <c r="E280" s="118">
        <v>1</v>
      </c>
      <c r="F280" s="119"/>
      <c r="G280" s="120">
        <f t="shared" si="17"/>
        <v>0</v>
      </c>
      <c r="H280" s="121"/>
      <c r="I280" s="152"/>
      <c r="J280" s="152"/>
    </row>
    <row r="281" spans="2:10" s="123" customFormat="1" ht="22.5" outlineLevel="5" x14ac:dyDescent="0.25">
      <c r="B281" s="115" t="s">
        <v>1471</v>
      </c>
      <c r="C281" s="116" t="s">
        <v>1472</v>
      </c>
      <c r="D281" s="117" t="s">
        <v>221</v>
      </c>
      <c r="E281" s="118">
        <v>1</v>
      </c>
      <c r="F281" s="119"/>
      <c r="G281" s="120">
        <f t="shared" si="17"/>
        <v>0</v>
      </c>
      <c r="H281" s="121"/>
      <c r="I281" s="152"/>
      <c r="J281" s="152"/>
    </row>
    <row r="282" spans="2:10" s="123" customFormat="1" ht="22.5" outlineLevel="5" x14ac:dyDescent="0.25">
      <c r="B282" s="115" t="s">
        <v>1473</v>
      </c>
      <c r="C282" s="116" t="s">
        <v>1474</v>
      </c>
      <c r="D282" s="117" t="s">
        <v>221</v>
      </c>
      <c r="E282" s="118">
        <v>1</v>
      </c>
      <c r="F282" s="119"/>
      <c r="G282" s="120">
        <f t="shared" si="17"/>
        <v>0</v>
      </c>
      <c r="H282" s="121"/>
      <c r="I282" s="152"/>
      <c r="J282" s="152"/>
    </row>
    <row r="283" spans="2:10" s="123" customFormat="1" ht="22.5" outlineLevel="5" x14ac:dyDescent="0.25">
      <c r="B283" s="115" t="s">
        <v>1475</v>
      </c>
      <c r="C283" s="116" t="s">
        <v>1476</v>
      </c>
      <c r="D283" s="117" t="s">
        <v>221</v>
      </c>
      <c r="E283" s="118">
        <v>1</v>
      </c>
      <c r="F283" s="119"/>
      <c r="G283" s="120">
        <f t="shared" si="17"/>
        <v>0</v>
      </c>
      <c r="H283" s="121"/>
      <c r="I283" s="152"/>
      <c r="J283" s="152"/>
    </row>
    <row r="284" spans="2:10" s="123" customFormat="1" ht="22.5" outlineLevel="5" x14ac:dyDescent="0.25">
      <c r="B284" s="115" t="s">
        <v>1477</v>
      </c>
      <c r="C284" s="116" t="s">
        <v>1478</v>
      </c>
      <c r="D284" s="117" t="s">
        <v>221</v>
      </c>
      <c r="E284" s="118">
        <v>1</v>
      </c>
      <c r="F284" s="119"/>
      <c r="G284" s="120">
        <f t="shared" si="17"/>
        <v>0</v>
      </c>
      <c r="H284" s="121"/>
      <c r="I284" s="152"/>
      <c r="J284" s="152"/>
    </row>
    <row r="285" spans="2:10" s="123" customFormat="1" ht="22.5" outlineLevel="5" x14ac:dyDescent="0.25">
      <c r="B285" s="115" t="s">
        <v>1479</v>
      </c>
      <c r="C285" s="116" t="s">
        <v>1480</v>
      </c>
      <c r="D285" s="117" t="s">
        <v>221</v>
      </c>
      <c r="E285" s="118">
        <v>1</v>
      </c>
      <c r="F285" s="119"/>
      <c r="G285" s="120">
        <f t="shared" si="17"/>
        <v>0</v>
      </c>
      <c r="H285" s="121"/>
      <c r="I285" s="152"/>
      <c r="J285" s="152"/>
    </row>
    <row r="286" spans="2:10" s="123" customFormat="1" ht="22.5" outlineLevel="5" x14ac:dyDescent="0.25">
      <c r="B286" s="115" t="s">
        <v>1481</v>
      </c>
      <c r="C286" s="116" t="s">
        <v>1482</v>
      </c>
      <c r="D286" s="117" t="s">
        <v>221</v>
      </c>
      <c r="E286" s="118">
        <v>1</v>
      </c>
      <c r="F286" s="119"/>
      <c r="G286" s="120">
        <f t="shared" si="17"/>
        <v>0</v>
      </c>
      <c r="H286" s="121"/>
      <c r="I286" s="152"/>
      <c r="J286" s="152"/>
    </row>
    <row r="287" spans="2:10" s="123" customFormat="1" outlineLevel="5" x14ac:dyDescent="0.25">
      <c r="B287" s="115" t="s">
        <v>1483</v>
      </c>
      <c r="C287" s="116" t="s">
        <v>1484</v>
      </c>
      <c r="D287" s="117" t="s">
        <v>221</v>
      </c>
      <c r="E287" s="118">
        <v>23</v>
      </c>
      <c r="F287" s="119"/>
      <c r="G287" s="120">
        <f t="shared" si="17"/>
        <v>0</v>
      </c>
      <c r="H287" s="154"/>
      <c r="I287" s="155"/>
      <c r="J287" s="155"/>
    </row>
    <row r="288" spans="2:10" s="123" customFormat="1" outlineLevel="5" x14ac:dyDescent="0.25">
      <c r="B288" s="115" t="s">
        <v>1485</v>
      </c>
      <c r="C288" s="116" t="s">
        <v>1486</v>
      </c>
      <c r="D288" s="117" t="s">
        <v>221</v>
      </c>
      <c r="E288" s="118">
        <v>5</v>
      </c>
      <c r="F288" s="119"/>
      <c r="G288" s="120">
        <f t="shared" si="17"/>
        <v>0</v>
      </c>
      <c r="H288" s="154"/>
      <c r="I288" s="155"/>
      <c r="J288" s="155"/>
    </row>
    <row r="289" spans="2:10" s="123" customFormat="1" outlineLevel="5" x14ac:dyDescent="0.25">
      <c r="B289" s="115" t="s">
        <v>1487</v>
      </c>
      <c r="C289" s="116" t="s">
        <v>1488</v>
      </c>
      <c r="D289" s="117" t="s">
        <v>221</v>
      </c>
      <c r="E289" s="118">
        <v>26</v>
      </c>
      <c r="F289" s="119"/>
      <c r="G289" s="120">
        <f t="shared" si="17"/>
        <v>0</v>
      </c>
      <c r="H289" s="154"/>
      <c r="I289" s="155"/>
      <c r="J289" s="155"/>
    </row>
    <row r="290" spans="2:10" s="123" customFormat="1" outlineLevel="5" x14ac:dyDescent="0.25">
      <c r="B290" s="115" t="s">
        <v>1489</v>
      </c>
      <c r="C290" s="116" t="s">
        <v>1490</v>
      </c>
      <c r="D290" s="117" t="s">
        <v>221</v>
      </c>
      <c r="E290" s="118">
        <v>12</v>
      </c>
      <c r="F290" s="119"/>
      <c r="G290" s="120">
        <f t="shared" si="17"/>
        <v>0</v>
      </c>
      <c r="H290" s="154"/>
      <c r="I290" s="155"/>
      <c r="J290" s="155"/>
    </row>
    <row r="291" spans="2:10" s="123" customFormat="1" ht="22.5" outlineLevel="5" x14ac:dyDescent="0.25">
      <c r="B291" s="115" t="s">
        <v>1491</v>
      </c>
      <c r="C291" s="116" t="s">
        <v>1492</v>
      </c>
      <c r="D291" s="117" t="s">
        <v>221</v>
      </c>
      <c r="E291" s="118">
        <v>2</v>
      </c>
      <c r="F291" s="119"/>
      <c r="G291" s="120">
        <f t="shared" si="17"/>
        <v>0</v>
      </c>
      <c r="H291" s="121"/>
      <c r="I291" s="152"/>
      <c r="J291" s="152"/>
    </row>
    <row r="292" spans="2:10" s="123" customFormat="1" outlineLevel="5" x14ac:dyDescent="0.25">
      <c r="B292" s="115" t="s">
        <v>1493</v>
      </c>
      <c r="C292" s="116" t="s">
        <v>1494</v>
      </c>
      <c r="D292" s="117" t="s">
        <v>221</v>
      </c>
      <c r="E292" s="118">
        <v>1</v>
      </c>
      <c r="F292" s="119"/>
      <c r="G292" s="120">
        <f t="shared" si="17"/>
        <v>0</v>
      </c>
      <c r="H292" s="154"/>
      <c r="I292" s="155"/>
      <c r="J292" s="155"/>
    </row>
    <row r="293" spans="2:10" s="123" customFormat="1" outlineLevel="5" x14ac:dyDescent="0.25">
      <c r="B293" s="115" t="s">
        <v>1495</v>
      </c>
      <c r="C293" s="116" t="s">
        <v>1496</v>
      </c>
      <c r="D293" s="117" t="s">
        <v>221</v>
      </c>
      <c r="E293" s="118">
        <v>1</v>
      </c>
      <c r="F293" s="119"/>
      <c r="G293" s="120">
        <f t="shared" si="17"/>
        <v>0</v>
      </c>
      <c r="H293" s="121"/>
      <c r="I293" s="152"/>
      <c r="J293" s="152"/>
    </row>
    <row r="294" spans="2:10" s="123" customFormat="1" outlineLevel="5" x14ac:dyDescent="0.25">
      <c r="B294" s="115" t="s">
        <v>1497</v>
      </c>
      <c r="C294" s="116" t="s">
        <v>1498</v>
      </c>
      <c r="D294" s="117" t="s">
        <v>221</v>
      </c>
      <c r="E294" s="118">
        <v>1</v>
      </c>
      <c r="F294" s="119"/>
      <c r="G294" s="120">
        <f t="shared" si="17"/>
        <v>0</v>
      </c>
      <c r="H294" s="121"/>
      <c r="I294" s="152"/>
      <c r="J294" s="152"/>
    </row>
    <row r="295" spans="2:10" s="123" customFormat="1" outlineLevel="5" x14ac:dyDescent="0.25">
      <c r="B295" s="115" t="s">
        <v>1499</v>
      </c>
      <c r="C295" s="116" t="s">
        <v>1500</v>
      </c>
      <c r="D295" s="117" t="s">
        <v>221</v>
      </c>
      <c r="E295" s="118">
        <v>1</v>
      </c>
      <c r="F295" s="119"/>
      <c r="G295" s="120">
        <f t="shared" si="17"/>
        <v>0</v>
      </c>
      <c r="H295" s="121"/>
      <c r="I295" s="152"/>
      <c r="J295" s="152"/>
    </row>
    <row r="296" spans="2:10" s="123" customFormat="1" outlineLevel="5" x14ac:dyDescent="0.25">
      <c r="B296" s="115" t="s">
        <v>1501</v>
      </c>
      <c r="C296" s="116" t="s">
        <v>1502</v>
      </c>
      <c r="D296" s="117" t="s">
        <v>221</v>
      </c>
      <c r="E296" s="118">
        <v>1</v>
      </c>
      <c r="F296" s="119"/>
      <c r="G296" s="120">
        <f t="shared" si="17"/>
        <v>0</v>
      </c>
      <c r="H296" s="121"/>
      <c r="I296" s="152"/>
      <c r="J296" s="152"/>
    </row>
    <row r="297" spans="2:10" s="123" customFormat="1" outlineLevel="5" x14ac:dyDescent="0.25">
      <c r="B297" s="115" t="s">
        <v>1503</v>
      </c>
      <c r="C297" s="116" t="s">
        <v>1504</v>
      </c>
      <c r="D297" s="117" t="s">
        <v>221</v>
      </c>
      <c r="E297" s="118">
        <v>1</v>
      </c>
      <c r="F297" s="119"/>
      <c r="G297" s="120">
        <f t="shared" si="17"/>
        <v>0</v>
      </c>
      <c r="H297" s="121"/>
      <c r="I297" s="152"/>
      <c r="J297" s="152"/>
    </row>
    <row r="298" spans="2:10" s="123" customFormat="1" outlineLevel="5" x14ac:dyDescent="0.25">
      <c r="B298" s="115" t="s">
        <v>1505</v>
      </c>
      <c r="C298" s="116" t="s">
        <v>1506</v>
      </c>
      <c r="D298" s="117" t="s">
        <v>221</v>
      </c>
      <c r="E298" s="118">
        <v>4</v>
      </c>
      <c r="F298" s="119"/>
      <c r="G298" s="120">
        <f t="shared" si="17"/>
        <v>0</v>
      </c>
      <c r="H298" s="121"/>
      <c r="I298" s="152"/>
      <c r="J298" s="152"/>
    </row>
    <row r="299" spans="2:10" s="123" customFormat="1" outlineLevel="5" x14ac:dyDescent="0.25">
      <c r="B299" s="115" t="s">
        <v>1507</v>
      </c>
      <c r="C299" s="116" t="s">
        <v>1508</v>
      </c>
      <c r="D299" s="117" t="s">
        <v>221</v>
      </c>
      <c r="E299" s="118">
        <v>11</v>
      </c>
      <c r="F299" s="119"/>
      <c r="G299" s="120">
        <f t="shared" si="17"/>
        <v>0</v>
      </c>
      <c r="H299" s="121"/>
      <c r="I299" s="152"/>
      <c r="J299" s="152"/>
    </row>
    <row r="300" spans="2:10" s="123" customFormat="1" outlineLevel="5" x14ac:dyDescent="0.25">
      <c r="B300" s="115" t="s">
        <v>1509</v>
      </c>
      <c r="C300" s="116" t="s">
        <v>1510</v>
      </c>
      <c r="D300" s="117" t="s">
        <v>221</v>
      </c>
      <c r="E300" s="118">
        <v>2</v>
      </c>
      <c r="F300" s="119"/>
      <c r="G300" s="120">
        <f t="shared" si="17"/>
        <v>0</v>
      </c>
      <c r="H300" s="121"/>
      <c r="I300" s="152"/>
      <c r="J300" s="152"/>
    </row>
    <row r="301" spans="2:10" s="123" customFormat="1" outlineLevel="5" x14ac:dyDescent="0.25">
      <c r="B301" s="115" t="s">
        <v>1511</v>
      </c>
      <c r="C301" s="116" t="s">
        <v>1512</v>
      </c>
      <c r="D301" s="117" t="s">
        <v>221</v>
      </c>
      <c r="E301" s="118">
        <v>1</v>
      </c>
      <c r="F301" s="119"/>
      <c r="G301" s="120">
        <f t="shared" si="17"/>
        <v>0</v>
      </c>
      <c r="H301" s="121"/>
      <c r="I301" s="152"/>
      <c r="J301" s="152"/>
    </row>
    <row r="302" spans="2:10" s="123" customFormat="1" outlineLevel="5" x14ac:dyDescent="0.25">
      <c r="B302" s="115" t="s">
        <v>1513</v>
      </c>
      <c r="C302" s="116" t="s">
        <v>1514</v>
      </c>
      <c r="D302" s="117" t="s">
        <v>221</v>
      </c>
      <c r="E302" s="118">
        <v>6</v>
      </c>
      <c r="F302" s="119"/>
      <c r="G302" s="120">
        <f t="shared" si="17"/>
        <v>0</v>
      </c>
      <c r="H302" s="121"/>
      <c r="I302" s="152"/>
      <c r="J302" s="152"/>
    </row>
    <row r="303" spans="2:10" s="123" customFormat="1" outlineLevel="5" x14ac:dyDescent="0.25">
      <c r="B303" s="115" t="s">
        <v>1515</v>
      </c>
      <c r="C303" s="116" t="s">
        <v>1516</v>
      </c>
      <c r="D303" s="117" t="s">
        <v>221</v>
      </c>
      <c r="E303" s="118">
        <v>3</v>
      </c>
      <c r="F303" s="119"/>
      <c r="G303" s="120">
        <f t="shared" si="17"/>
        <v>0</v>
      </c>
      <c r="H303" s="121"/>
      <c r="I303" s="152"/>
      <c r="J303" s="152"/>
    </row>
    <row r="304" spans="2:10" s="123" customFormat="1" outlineLevel="5" x14ac:dyDescent="0.25">
      <c r="B304" s="115" t="s">
        <v>1517</v>
      </c>
      <c r="C304" s="116" t="s">
        <v>1518</v>
      </c>
      <c r="D304" s="117" t="s">
        <v>221</v>
      </c>
      <c r="E304" s="118">
        <v>4</v>
      </c>
      <c r="F304" s="119"/>
      <c r="G304" s="120">
        <f t="shared" si="17"/>
        <v>0</v>
      </c>
      <c r="H304" s="121"/>
      <c r="I304" s="152"/>
      <c r="J304" s="152"/>
    </row>
    <row r="305" spans="2:10" s="123" customFormat="1" outlineLevel="5" x14ac:dyDescent="0.25">
      <c r="B305" s="115" t="s">
        <v>1519</v>
      </c>
      <c r="C305" s="116" t="s">
        <v>1520</v>
      </c>
      <c r="D305" s="117" t="s">
        <v>221</v>
      </c>
      <c r="E305" s="118">
        <v>2</v>
      </c>
      <c r="F305" s="119"/>
      <c r="G305" s="120">
        <f t="shared" si="17"/>
        <v>0</v>
      </c>
      <c r="H305" s="121"/>
      <c r="I305" s="152"/>
      <c r="J305" s="152"/>
    </row>
    <row r="306" spans="2:10" s="123" customFormat="1" outlineLevel="5" x14ac:dyDescent="0.25">
      <c r="B306" s="115" t="s">
        <v>1521</v>
      </c>
      <c r="C306" s="116" t="s">
        <v>1522</v>
      </c>
      <c r="D306" s="117" t="s">
        <v>221</v>
      </c>
      <c r="E306" s="118">
        <v>1</v>
      </c>
      <c r="F306" s="119"/>
      <c r="G306" s="120">
        <f t="shared" si="17"/>
        <v>0</v>
      </c>
      <c r="H306" s="121"/>
      <c r="I306" s="152"/>
      <c r="J306" s="152"/>
    </row>
    <row r="307" spans="2:10" s="123" customFormat="1" outlineLevel="5" x14ac:dyDescent="0.25">
      <c r="B307" s="115" t="s">
        <v>1523</v>
      </c>
      <c r="C307" s="116" t="s">
        <v>1524</v>
      </c>
      <c r="D307" s="117" t="s">
        <v>221</v>
      </c>
      <c r="E307" s="118">
        <v>1</v>
      </c>
      <c r="F307" s="119"/>
      <c r="G307" s="120">
        <f t="shared" si="17"/>
        <v>0</v>
      </c>
      <c r="H307" s="121"/>
      <c r="I307" s="152"/>
      <c r="J307" s="152"/>
    </row>
    <row r="308" spans="2:10" s="123" customFormat="1" ht="33.75" outlineLevel="5" x14ac:dyDescent="0.25">
      <c r="B308" s="115" t="s">
        <v>1525</v>
      </c>
      <c r="C308" s="116" t="s">
        <v>1526</v>
      </c>
      <c r="D308" s="117" t="s">
        <v>221</v>
      </c>
      <c r="E308" s="118">
        <v>15</v>
      </c>
      <c r="F308" s="119"/>
      <c r="G308" s="120">
        <f t="shared" si="17"/>
        <v>0</v>
      </c>
      <c r="H308" s="121"/>
      <c r="I308" s="152"/>
      <c r="J308" s="152"/>
    </row>
    <row r="309" spans="2:10" s="123" customFormat="1" ht="33.75" outlineLevel="5" x14ac:dyDescent="0.25">
      <c r="B309" s="115" t="s">
        <v>1527</v>
      </c>
      <c r="C309" s="116" t="s">
        <v>1528</v>
      </c>
      <c r="D309" s="117" t="s">
        <v>221</v>
      </c>
      <c r="E309" s="118">
        <v>9</v>
      </c>
      <c r="F309" s="119"/>
      <c r="G309" s="120">
        <f t="shared" si="17"/>
        <v>0</v>
      </c>
      <c r="H309" s="121"/>
      <c r="I309" s="152"/>
      <c r="J309" s="152"/>
    </row>
    <row r="310" spans="2:10" s="123" customFormat="1" ht="33.75" outlineLevel="5" x14ac:dyDescent="0.25">
      <c r="B310" s="115" t="s">
        <v>1529</v>
      </c>
      <c r="C310" s="116" t="s">
        <v>1530</v>
      </c>
      <c r="D310" s="117" t="s">
        <v>221</v>
      </c>
      <c r="E310" s="118">
        <v>17</v>
      </c>
      <c r="F310" s="119"/>
      <c r="G310" s="120">
        <f t="shared" si="17"/>
        <v>0</v>
      </c>
      <c r="H310" s="121"/>
      <c r="I310" s="152"/>
      <c r="J310" s="152"/>
    </row>
    <row r="311" spans="2:10" s="123" customFormat="1" ht="33.75" outlineLevel="5" x14ac:dyDescent="0.25">
      <c r="B311" s="115" t="s">
        <v>1531</v>
      </c>
      <c r="C311" s="116" t="s">
        <v>1532</v>
      </c>
      <c r="D311" s="117" t="s">
        <v>221</v>
      </c>
      <c r="E311" s="118">
        <v>1</v>
      </c>
      <c r="F311" s="119"/>
      <c r="G311" s="120">
        <f t="shared" si="17"/>
        <v>0</v>
      </c>
      <c r="H311" s="121"/>
      <c r="I311" s="152"/>
      <c r="J311" s="152"/>
    </row>
    <row r="312" spans="2:10" s="123" customFormat="1" ht="33.75" outlineLevel="5" x14ac:dyDescent="0.25">
      <c r="B312" s="115" t="s">
        <v>1533</v>
      </c>
      <c r="C312" s="116" t="s">
        <v>1534</v>
      </c>
      <c r="D312" s="117" t="s">
        <v>221</v>
      </c>
      <c r="E312" s="118">
        <v>3</v>
      </c>
      <c r="F312" s="119"/>
      <c r="G312" s="120">
        <f t="shared" si="17"/>
        <v>0</v>
      </c>
      <c r="H312" s="121"/>
      <c r="I312" s="152"/>
      <c r="J312" s="152"/>
    </row>
    <row r="313" spans="2:10" s="123" customFormat="1" ht="33.75" outlineLevel="5" x14ac:dyDescent="0.25">
      <c r="B313" s="115" t="s">
        <v>1535</v>
      </c>
      <c r="C313" s="116" t="s">
        <v>1536</v>
      </c>
      <c r="D313" s="117" t="s">
        <v>221</v>
      </c>
      <c r="E313" s="118">
        <v>8</v>
      </c>
      <c r="F313" s="119"/>
      <c r="G313" s="120">
        <f t="shared" si="17"/>
        <v>0</v>
      </c>
      <c r="H313" s="121"/>
      <c r="I313" s="152"/>
      <c r="J313" s="152"/>
    </row>
    <row r="314" spans="2:10" s="123" customFormat="1" ht="33.75" outlineLevel="5" x14ac:dyDescent="0.25">
      <c r="B314" s="115" t="s">
        <v>1537</v>
      </c>
      <c r="C314" s="116" t="s">
        <v>1538</v>
      </c>
      <c r="D314" s="117" t="s">
        <v>221</v>
      </c>
      <c r="E314" s="118">
        <v>3</v>
      </c>
      <c r="F314" s="119"/>
      <c r="G314" s="120">
        <f t="shared" si="17"/>
        <v>0</v>
      </c>
      <c r="H314" s="121"/>
      <c r="I314" s="152"/>
      <c r="J314" s="152"/>
    </row>
    <row r="315" spans="2:10" s="123" customFormat="1" ht="33.75" outlineLevel="5" x14ac:dyDescent="0.25">
      <c r="B315" s="115" t="s">
        <v>1539</v>
      </c>
      <c r="C315" s="116" t="s">
        <v>1540</v>
      </c>
      <c r="D315" s="117" t="s">
        <v>221</v>
      </c>
      <c r="E315" s="118">
        <v>2</v>
      </c>
      <c r="F315" s="119"/>
      <c r="G315" s="120">
        <f t="shared" si="17"/>
        <v>0</v>
      </c>
      <c r="H315" s="121"/>
      <c r="I315" s="152"/>
      <c r="J315" s="152"/>
    </row>
    <row r="316" spans="2:10" s="123" customFormat="1" ht="33.75" outlineLevel="5" x14ac:dyDescent="0.25">
      <c r="B316" s="115" t="s">
        <v>1541</v>
      </c>
      <c r="C316" s="116" t="s">
        <v>1542</v>
      </c>
      <c r="D316" s="117" t="s">
        <v>221</v>
      </c>
      <c r="E316" s="118">
        <v>3</v>
      </c>
      <c r="F316" s="119"/>
      <c r="G316" s="120">
        <f t="shared" si="17"/>
        <v>0</v>
      </c>
      <c r="H316" s="121"/>
      <c r="I316" s="152"/>
      <c r="J316" s="152"/>
    </row>
    <row r="317" spans="2:10" s="123" customFormat="1" ht="33.75" outlineLevel="5" x14ac:dyDescent="0.25">
      <c r="B317" s="115" t="s">
        <v>1543</v>
      </c>
      <c r="C317" s="116" t="s">
        <v>1544</v>
      </c>
      <c r="D317" s="117" t="s">
        <v>221</v>
      </c>
      <c r="E317" s="118">
        <v>2</v>
      </c>
      <c r="F317" s="119"/>
      <c r="G317" s="120">
        <f t="shared" si="17"/>
        <v>0</v>
      </c>
      <c r="H317" s="121"/>
      <c r="I317" s="152"/>
      <c r="J317" s="152"/>
    </row>
    <row r="318" spans="2:10" s="123" customFormat="1" outlineLevel="5" x14ac:dyDescent="0.25">
      <c r="B318" s="115" t="s">
        <v>1545</v>
      </c>
      <c r="C318" s="116" t="s">
        <v>1546</v>
      </c>
      <c r="D318" s="117" t="s">
        <v>221</v>
      </c>
      <c r="E318" s="118">
        <v>12</v>
      </c>
      <c r="F318" s="119"/>
      <c r="G318" s="120">
        <f t="shared" si="17"/>
        <v>0</v>
      </c>
      <c r="H318" s="121"/>
      <c r="I318" s="152"/>
      <c r="J318" s="152"/>
    </row>
    <row r="319" spans="2:10" s="123" customFormat="1" outlineLevel="5" x14ac:dyDescent="0.25">
      <c r="B319" s="115" t="s">
        <v>1547</v>
      </c>
      <c r="C319" s="116" t="s">
        <v>1548</v>
      </c>
      <c r="D319" s="117" t="s">
        <v>221</v>
      </c>
      <c r="E319" s="118">
        <v>3</v>
      </c>
      <c r="F319" s="119"/>
      <c r="G319" s="120">
        <f t="shared" si="17"/>
        <v>0</v>
      </c>
      <c r="H319" s="121"/>
      <c r="I319" s="152"/>
      <c r="J319" s="152"/>
    </row>
    <row r="320" spans="2:10" s="123" customFormat="1" outlineLevel="5" x14ac:dyDescent="0.25">
      <c r="B320" s="115" t="s">
        <v>1549</v>
      </c>
      <c r="C320" s="116" t="s">
        <v>1550</v>
      </c>
      <c r="D320" s="117" t="s">
        <v>221</v>
      </c>
      <c r="E320" s="118">
        <v>2</v>
      </c>
      <c r="F320" s="119"/>
      <c r="G320" s="120">
        <f t="shared" si="17"/>
        <v>0</v>
      </c>
      <c r="H320" s="121"/>
      <c r="I320" s="152"/>
      <c r="J320" s="152"/>
    </row>
    <row r="321" spans="2:10" s="123" customFormat="1" outlineLevel="5" x14ac:dyDescent="0.25">
      <c r="B321" s="115" t="s">
        <v>1551</v>
      </c>
      <c r="C321" s="116" t="s">
        <v>1552</v>
      </c>
      <c r="D321" s="117" t="s">
        <v>221</v>
      </c>
      <c r="E321" s="118">
        <v>16</v>
      </c>
      <c r="F321" s="119"/>
      <c r="G321" s="120">
        <f t="shared" si="17"/>
        <v>0</v>
      </c>
      <c r="H321" s="121"/>
      <c r="I321" s="152"/>
      <c r="J321" s="152"/>
    </row>
    <row r="322" spans="2:10" s="123" customFormat="1" outlineLevel="5" x14ac:dyDescent="0.25">
      <c r="B322" s="115" t="s">
        <v>1553</v>
      </c>
      <c r="C322" s="116" t="s">
        <v>1554</v>
      </c>
      <c r="D322" s="117" t="s">
        <v>221</v>
      </c>
      <c r="E322" s="118">
        <v>5</v>
      </c>
      <c r="F322" s="119"/>
      <c r="G322" s="120">
        <f t="shared" si="17"/>
        <v>0</v>
      </c>
      <c r="H322" s="121"/>
      <c r="I322" s="152"/>
      <c r="J322" s="152"/>
    </row>
    <row r="323" spans="2:10" s="123" customFormat="1" ht="33.75" outlineLevel="5" x14ac:dyDescent="0.25">
      <c r="B323" s="115" t="s">
        <v>1555</v>
      </c>
      <c r="C323" s="116" t="s">
        <v>1556</v>
      </c>
      <c r="D323" s="117" t="s">
        <v>221</v>
      </c>
      <c r="E323" s="118">
        <v>18</v>
      </c>
      <c r="F323" s="119"/>
      <c r="G323" s="120">
        <f t="shared" si="17"/>
        <v>0</v>
      </c>
      <c r="H323" s="121"/>
      <c r="I323" s="152"/>
      <c r="J323" s="152"/>
    </row>
    <row r="324" spans="2:10" s="123" customFormat="1" ht="33.75" outlineLevel="5" x14ac:dyDescent="0.25">
      <c r="B324" s="115" t="s">
        <v>1557</v>
      </c>
      <c r="C324" s="116" t="s">
        <v>1558</v>
      </c>
      <c r="D324" s="117" t="s">
        <v>221</v>
      </c>
      <c r="E324" s="118">
        <v>11</v>
      </c>
      <c r="F324" s="119"/>
      <c r="G324" s="120">
        <f t="shared" si="17"/>
        <v>0</v>
      </c>
      <c r="H324" s="121"/>
      <c r="I324" s="152"/>
      <c r="J324" s="152"/>
    </row>
    <row r="325" spans="2:10" s="123" customFormat="1" ht="33.75" outlineLevel="5" x14ac:dyDescent="0.25">
      <c r="B325" s="115" t="s">
        <v>1559</v>
      </c>
      <c r="C325" s="116" t="s">
        <v>1560</v>
      </c>
      <c r="D325" s="117" t="s">
        <v>221</v>
      </c>
      <c r="E325" s="118">
        <v>19</v>
      </c>
      <c r="F325" s="119"/>
      <c r="G325" s="120">
        <f t="shared" si="17"/>
        <v>0</v>
      </c>
      <c r="H325" s="121"/>
      <c r="I325" s="152"/>
      <c r="J325" s="152"/>
    </row>
    <row r="326" spans="2:10" s="123" customFormat="1" ht="33.75" outlineLevel="5" x14ac:dyDescent="0.25">
      <c r="B326" s="115" t="s">
        <v>1561</v>
      </c>
      <c r="C326" s="116" t="s">
        <v>1562</v>
      </c>
      <c r="D326" s="117" t="s">
        <v>221</v>
      </c>
      <c r="E326" s="118">
        <v>1</v>
      </c>
      <c r="F326" s="119"/>
      <c r="G326" s="120">
        <f t="shared" si="17"/>
        <v>0</v>
      </c>
      <c r="H326" s="121"/>
      <c r="I326" s="152"/>
      <c r="J326" s="152"/>
    </row>
    <row r="327" spans="2:10" s="123" customFormat="1" ht="33.75" outlineLevel="5" x14ac:dyDescent="0.25">
      <c r="B327" s="115" t="s">
        <v>1563</v>
      </c>
      <c r="C327" s="116" t="s">
        <v>1564</v>
      </c>
      <c r="D327" s="117" t="s">
        <v>221</v>
      </c>
      <c r="E327" s="118">
        <v>12</v>
      </c>
      <c r="F327" s="119"/>
      <c r="G327" s="120">
        <f t="shared" si="17"/>
        <v>0</v>
      </c>
      <c r="H327" s="121"/>
      <c r="I327" s="152"/>
      <c r="J327" s="152"/>
    </row>
    <row r="328" spans="2:10" s="123" customFormat="1" ht="33.75" outlineLevel="5" x14ac:dyDescent="0.25">
      <c r="B328" s="115" t="s">
        <v>1565</v>
      </c>
      <c r="C328" s="116" t="s">
        <v>1566</v>
      </c>
      <c r="D328" s="117" t="s">
        <v>221</v>
      </c>
      <c r="E328" s="118">
        <v>11</v>
      </c>
      <c r="F328" s="119"/>
      <c r="G328" s="120">
        <f t="shared" si="17"/>
        <v>0</v>
      </c>
      <c r="H328" s="121"/>
      <c r="I328" s="152"/>
      <c r="J328" s="152"/>
    </row>
    <row r="329" spans="2:10" s="123" customFormat="1" ht="33.75" outlineLevel="5" x14ac:dyDescent="0.25">
      <c r="B329" s="115" t="s">
        <v>1567</v>
      </c>
      <c r="C329" s="116" t="s">
        <v>1568</v>
      </c>
      <c r="D329" s="117" t="s">
        <v>221</v>
      </c>
      <c r="E329" s="118">
        <v>2</v>
      </c>
      <c r="F329" s="119"/>
      <c r="G329" s="120">
        <f t="shared" si="17"/>
        <v>0</v>
      </c>
      <c r="H329" s="121"/>
      <c r="I329" s="152"/>
      <c r="J329" s="152"/>
    </row>
    <row r="330" spans="2:10" s="123" customFormat="1" ht="33.75" outlineLevel="5" x14ac:dyDescent="0.25">
      <c r="B330" s="115" t="s">
        <v>1569</v>
      </c>
      <c r="C330" s="116" t="s">
        <v>1570</v>
      </c>
      <c r="D330" s="117" t="s">
        <v>221</v>
      </c>
      <c r="E330" s="118">
        <v>8</v>
      </c>
      <c r="F330" s="119"/>
      <c r="G330" s="120">
        <f t="shared" si="17"/>
        <v>0</v>
      </c>
      <c r="H330" s="121"/>
      <c r="I330" s="152"/>
      <c r="J330" s="152"/>
    </row>
    <row r="331" spans="2:10" s="123" customFormat="1" ht="33.75" outlineLevel="5" x14ac:dyDescent="0.25">
      <c r="B331" s="115" t="s">
        <v>1571</v>
      </c>
      <c r="C331" s="116" t="s">
        <v>1572</v>
      </c>
      <c r="D331" s="117" t="s">
        <v>221</v>
      </c>
      <c r="E331" s="118">
        <v>3</v>
      </c>
      <c r="F331" s="119"/>
      <c r="G331" s="120">
        <f t="shared" si="17"/>
        <v>0</v>
      </c>
      <c r="H331" s="121"/>
      <c r="I331" s="152"/>
      <c r="J331" s="152"/>
    </row>
    <row r="332" spans="2:10" s="123" customFormat="1" ht="33.75" outlineLevel="5" x14ac:dyDescent="0.25">
      <c r="B332" s="115" t="s">
        <v>1573</v>
      </c>
      <c r="C332" s="116" t="s">
        <v>1574</v>
      </c>
      <c r="D332" s="117" t="s">
        <v>221</v>
      </c>
      <c r="E332" s="118">
        <v>2</v>
      </c>
      <c r="F332" s="119"/>
      <c r="G332" s="120">
        <f t="shared" si="17"/>
        <v>0</v>
      </c>
      <c r="H332" s="121"/>
      <c r="I332" s="152"/>
      <c r="J332" s="152"/>
    </row>
    <row r="333" spans="2:10" s="123" customFormat="1" ht="33.75" outlineLevel="5" x14ac:dyDescent="0.25">
      <c r="B333" s="115" t="s">
        <v>1575</v>
      </c>
      <c r="C333" s="116" t="s">
        <v>1576</v>
      </c>
      <c r="D333" s="117" t="s">
        <v>221</v>
      </c>
      <c r="E333" s="118">
        <v>2</v>
      </c>
      <c r="F333" s="119"/>
      <c r="G333" s="120">
        <f t="shared" si="17"/>
        <v>0</v>
      </c>
      <c r="H333" s="121"/>
      <c r="I333" s="152"/>
      <c r="J333" s="152"/>
    </row>
    <row r="334" spans="2:10" s="123" customFormat="1" outlineLevel="5" x14ac:dyDescent="0.25">
      <c r="B334" s="115" t="s">
        <v>1577</v>
      </c>
      <c r="C334" s="116" t="s">
        <v>1578</v>
      </c>
      <c r="D334" s="117" t="s">
        <v>221</v>
      </c>
      <c r="E334" s="118">
        <v>1</v>
      </c>
      <c r="F334" s="119"/>
      <c r="G334" s="120">
        <f t="shared" si="17"/>
        <v>0</v>
      </c>
      <c r="H334" s="121"/>
      <c r="I334" s="152"/>
      <c r="J334" s="152"/>
    </row>
    <row r="335" spans="2:10" s="123" customFormat="1" outlineLevel="5" x14ac:dyDescent="0.25">
      <c r="B335" s="115" t="s">
        <v>1579</v>
      </c>
      <c r="C335" s="116" t="s">
        <v>1580</v>
      </c>
      <c r="D335" s="117" t="s">
        <v>221</v>
      </c>
      <c r="E335" s="118">
        <v>1</v>
      </c>
      <c r="F335" s="119"/>
      <c r="G335" s="120">
        <f t="shared" si="17"/>
        <v>0</v>
      </c>
      <c r="H335" s="154"/>
      <c r="I335" s="155"/>
      <c r="J335" s="155"/>
    </row>
    <row r="336" spans="2:10" s="123" customFormat="1" outlineLevel="5" x14ac:dyDescent="0.25">
      <c r="B336" s="115" t="s">
        <v>1581</v>
      </c>
      <c r="C336" s="116" t="s">
        <v>1582</v>
      </c>
      <c r="D336" s="117" t="s">
        <v>221</v>
      </c>
      <c r="E336" s="118">
        <v>1</v>
      </c>
      <c r="F336" s="119"/>
      <c r="G336" s="120">
        <f t="shared" si="17"/>
        <v>0</v>
      </c>
      <c r="H336" s="121"/>
      <c r="I336" s="152"/>
      <c r="J336" s="152"/>
    </row>
    <row r="337" spans="2:10" s="123" customFormat="1" outlineLevel="5" x14ac:dyDescent="0.25">
      <c r="B337" s="115" t="s">
        <v>1583</v>
      </c>
      <c r="C337" s="116" t="s">
        <v>1584</v>
      </c>
      <c r="D337" s="117" t="s">
        <v>221</v>
      </c>
      <c r="E337" s="118">
        <v>1</v>
      </c>
      <c r="F337" s="119"/>
      <c r="G337" s="120">
        <f t="shared" si="17"/>
        <v>0</v>
      </c>
      <c r="H337" s="121"/>
      <c r="I337" s="152"/>
      <c r="J337" s="152"/>
    </row>
    <row r="338" spans="2:10" s="123" customFormat="1" outlineLevel="5" x14ac:dyDescent="0.25">
      <c r="B338" s="115" t="s">
        <v>1585</v>
      </c>
      <c r="C338" s="116" t="s">
        <v>1586</v>
      </c>
      <c r="D338" s="117" t="s">
        <v>221</v>
      </c>
      <c r="E338" s="118">
        <v>1</v>
      </c>
      <c r="F338" s="119"/>
      <c r="G338" s="120">
        <f t="shared" si="17"/>
        <v>0</v>
      </c>
      <c r="H338" s="121"/>
      <c r="I338" s="152"/>
      <c r="J338" s="152"/>
    </row>
    <row r="339" spans="2:10" s="123" customFormat="1" outlineLevel="5" x14ac:dyDescent="0.25">
      <c r="B339" s="115" t="s">
        <v>1587</v>
      </c>
      <c r="C339" s="116" t="s">
        <v>1588</v>
      </c>
      <c r="D339" s="117" t="s">
        <v>221</v>
      </c>
      <c r="E339" s="118">
        <v>1</v>
      </c>
      <c r="F339" s="119"/>
      <c r="G339" s="120">
        <f t="shared" si="17"/>
        <v>0</v>
      </c>
      <c r="H339" s="121"/>
      <c r="I339" s="152"/>
      <c r="J339" s="152"/>
    </row>
    <row r="340" spans="2:10" s="123" customFormat="1" outlineLevel="5" x14ac:dyDescent="0.25">
      <c r="B340" s="115" t="s">
        <v>1589</v>
      </c>
      <c r="C340" s="116" t="s">
        <v>1590</v>
      </c>
      <c r="D340" s="117" t="s">
        <v>221</v>
      </c>
      <c r="E340" s="118">
        <v>2</v>
      </c>
      <c r="F340" s="119"/>
      <c r="G340" s="120">
        <f t="shared" ref="G340:G341" si="18">E340*F340</f>
        <v>0</v>
      </c>
      <c r="H340" s="121"/>
      <c r="I340" s="152"/>
      <c r="J340" s="152"/>
    </row>
    <row r="341" spans="2:10" s="123" customFormat="1" ht="45" outlineLevel="5" x14ac:dyDescent="0.25">
      <c r="B341" s="115" t="s">
        <v>1591</v>
      </c>
      <c r="C341" s="116" t="s">
        <v>1592</v>
      </c>
      <c r="D341" s="117" t="s">
        <v>221</v>
      </c>
      <c r="E341" s="118">
        <v>3</v>
      </c>
      <c r="F341" s="119"/>
      <c r="G341" s="120">
        <f t="shared" si="18"/>
        <v>0</v>
      </c>
      <c r="H341" s="121"/>
      <c r="I341" s="152"/>
      <c r="J341" s="152"/>
    </row>
    <row r="342" spans="2:10" s="132" customFormat="1" outlineLevel="2" x14ac:dyDescent="0.25">
      <c r="B342" s="124" t="s">
        <v>1593</v>
      </c>
      <c r="C342" s="125" t="s">
        <v>1594</v>
      </c>
      <c r="D342" s="126"/>
      <c r="E342" s="127"/>
      <c r="F342" s="128"/>
      <c r="G342" s="129">
        <f>SUBTOTAL(9,G343:G348)</f>
        <v>0</v>
      </c>
      <c r="H342" s="130"/>
      <c r="I342" s="151"/>
      <c r="J342" s="151"/>
    </row>
    <row r="343" spans="2:10" s="123" customFormat="1" ht="33.75" outlineLevel="5" x14ac:dyDescent="0.25">
      <c r="B343" s="115" t="s">
        <v>1595</v>
      </c>
      <c r="C343" s="116" t="s">
        <v>1596</v>
      </c>
      <c r="D343" s="117" t="s">
        <v>221</v>
      </c>
      <c r="E343" s="118">
        <v>1</v>
      </c>
      <c r="F343" s="119"/>
      <c r="G343" s="120">
        <f t="shared" ref="G343:G348" si="19">E343*F343</f>
        <v>0</v>
      </c>
      <c r="H343" s="121"/>
      <c r="I343" s="152"/>
      <c r="J343" s="152"/>
    </row>
    <row r="344" spans="2:10" s="123" customFormat="1" ht="33.75" outlineLevel="5" x14ac:dyDescent="0.25">
      <c r="B344" s="115" t="s">
        <v>1597</v>
      </c>
      <c r="C344" s="116" t="s">
        <v>1598</v>
      </c>
      <c r="D344" s="117" t="s">
        <v>221</v>
      </c>
      <c r="E344" s="118">
        <v>1</v>
      </c>
      <c r="F344" s="119"/>
      <c r="G344" s="120">
        <f t="shared" si="19"/>
        <v>0</v>
      </c>
      <c r="H344" s="121"/>
      <c r="I344" s="152"/>
      <c r="J344" s="152"/>
    </row>
    <row r="345" spans="2:10" s="123" customFormat="1" ht="22.5" outlineLevel="5" x14ac:dyDescent="0.25">
      <c r="B345" s="115" t="s">
        <v>1599</v>
      </c>
      <c r="C345" s="116" t="s">
        <v>1600</v>
      </c>
      <c r="D345" s="117" t="s">
        <v>221</v>
      </c>
      <c r="E345" s="118">
        <v>1</v>
      </c>
      <c r="F345" s="119"/>
      <c r="G345" s="120">
        <f t="shared" si="19"/>
        <v>0</v>
      </c>
      <c r="H345" s="121"/>
      <c r="I345" s="152"/>
      <c r="J345" s="152"/>
    </row>
    <row r="346" spans="2:10" s="123" customFormat="1" ht="33.75" outlineLevel="5" x14ac:dyDescent="0.25">
      <c r="B346" s="115" t="s">
        <v>1601</v>
      </c>
      <c r="C346" s="116" t="s">
        <v>1602</v>
      </c>
      <c r="D346" s="117" t="s">
        <v>221</v>
      </c>
      <c r="E346" s="118">
        <v>1</v>
      </c>
      <c r="F346" s="119"/>
      <c r="G346" s="120">
        <f t="shared" si="19"/>
        <v>0</v>
      </c>
      <c r="H346" s="121"/>
      <c r="I346" s="152"/>
      <c r="J346" s="152"/>
    </row>
    <row r="347" spans="2:10" s="123" customFormat="1" ht="33.75" outlineLevel="5" x14ac:dyDescent="0.25">
      <c r="B347" s="115" t="s">
        <v>1603</v>
      </c>
      <c r="C347" s="116" t="s">
        <v>1604</v>
      </c>
      <c r="D347" s="117" t="s">
        <v>221</v>
      </c>
      <c r="E347" s="118">
        <v>1</v>
      </c>
      <c r="F347" s="119"/>
      <c r="G347" s="120">
        <f t="shared" si="19"/>
        <v>0</v>
      </c>
      <c r="H347" s="121"/>
      <c r="I347" s="152"/>
      <c r="J347" s="152"/>
    </row>
    <row r="348" spans="2:10" s="123" customFormat="1" ht="33.75" outlineLevel="5" x14ac:dyDescent="0.25">
      <c r="B348" s="115" t="s">
        <v>1605</v>
      </c>
      <c r="C348" s="116" t="s">
        <v>1606</v>
      </c>
      <c r="D348" s="117" t="s">
        <v>221</v>
      </c>
      <c r="E348" s="118">
        <v>1</v>
      </c>
      <c r="F348" s="119"/>
      <c r="G348" s="120">
        <f t="shared" si="19"/>
        <v>0</v>
      </c>
      <c r="H348" s="121"/>
      <c r="I348" s="152"/>
      <c r="J348" s="152"/>
    </row>
    <row r="349" spans="2:10" s="132" customFormat="1" outlineLevel="2" x14ac:dyDescent="0.25">
      <c r="B349" s="124" t="s">
        <v>1607</v>
      </c>
      <c r="C349" s="125" t="s">
        <v>1608</v>
      </c>
      <c r="D349" s="126"/>
      <c r="E349" s="127"/>
      <c r="F349" s="128"/>
      <c r="G349" s="129">
        <f>SUBTOTAL(9,G350:G353)</f>
        <v>0</v>
      </c>
      <c r="H349" s="130"/>
      <c r="I349" s="151"/>
      <c r="J349" s="151"/>
    </row>
    <row r="350" spans="2:10" s="123" customFormat="1" outlineLevel="5" x14ac:dyDescent="0.25">
      <c r="B350" s="115" t="s">
        <v>1609</v>
      </c>
      <c r="C350" s="116" t="s">
        <v>1610</v>
      </c>
      <c r="D350" s="117" t="s">
        <v>102</v>
      </c>
      <c r="E350" s="118">
        <v>2</v>
      </c>
      <c r="F350" s="119"/>
      <c r="G350" s="120">
        <f>E350*F350</f>
        <v>0</v>
      </c>
      <c r="H350" s="121"/>
      <c r="I350" s="152"/>
      <c r="J350" s="152"/>
    </row>
    <row r="351" spans="2:10" s="123" customFormat="1" outlineLevel="5" x14ac:dyDescent="0.25">
      <c r="B351" s="115" t="s">
        <v>1611</v>
      </c>
      <c r="C351" s="116" t="s">
        <v>1612</v>
      </c>
      <c r="D351" s="117" t="s">
        <v>565</v>
      </c>
      <c r="E351" s="118">
        <v>254</v>
      </c>
      <c r="F351" s="119"/>
      <c r="G351" s="120">
        <f>E351*F351</f>
        <v>0</v>
      </c>
      <c r="H351" s="121"/>
      <c r="I351" s="152"/>
      <c r="J351" s="152"/>
    </row>
    <row r="352" spans="2:10" s="123" customFormat="1" outlineLevel="5" x14ac:dyDescent="0.25">
      <c r="B352" s="115" t="s">
        <v>1613</v>
      </c>
      <c r="C352" s="116" t="s">
        <v>1614</v>
      </c>
      <c r="D352" s="117" t="s">
        <v>565</v>
      </c>
      <c r="E352" s="118">
        <v>3</v>
      </c>
      <c r="F352" s="119"/>
      <c r="G352" s="120">
        <f>E352*F352</f>
        <v>0</v>
      </c>
      <c r="H352" s="121"/>
      <c r="I352" s="152"/>
      <c r="J352" s="152"/>
    </row>
    <row r="353" spans="1:10" s="123" customFormat="1" outlineLevel="5" x14ac:dyDescent="0.25">
      <c r="B353" s="115" t="s">
        <v>1615</v>
      </c>
      <c r="C353" s="116" t="s">
        <v>1616</v>
      </c>
      <c r="D353" s="117" t="s">
        <v>565</v>
      </c>
      <c r="E353" s="118">
        <v>1</v>
      </c>
      <c r="F353" s="119"/>
      <c r="G353" s="120">
        <f>E353*F353</f>
        <v>0</v>
      </c>
      <c r="H353" s="121"/>
      <c r="I353" s="152"/>
      <c r="J353" s="152"/>
    </row>
    <row r="354" spans="1:10" x14ac:dyDescent="0.25">
      <c r="B354" s="133"/>
      <c r="C354" s="134"/>
      <c r="D354" s="135"/>
      <c r="E354" s="136"/>
      <c r="F354" s="137"/>
      <c r="G354" s="137"/>
      <c r="H354" s="138"/>
    </row>
    <row r="355" spans="1:10" ht="15" customHeight="1" x14ac:dyDescent="0.25">
      <c r="B355" s="95"/>
      <c r="C355" s="96" t="s">
        <v>558</v>
      </c>
      <c r="D355" s="97"/>
      <c r="E355" s="98"/>
      <c r="F355" s="99"/>
      <c r="G355" s="99">
        <f>SUBTOTAL(9,G5:G354)</f>
        <v>0</v>
      </c>
      <c r="H355" s="100"/>
      <c r="I355" s="148"/>
      <c r="J355" s="148"/>
    </row>
    <row r="356" spans="1:10" x14ac:dyDescent="0.25">
      <c r="B356" s="139"/>
      <c r="C356" s="140"/>
      <c r="D356" s="141"/>
      <c r="E356" s="142"/>
      <c r="F356" s="142"/>
      <c r="G356" s="142"/>
    </row>
    <row r="357" spans="1:10" s="143" customFormat="1" ht="25.5" customHeight="1" x14ac:dyDescent="0.25">
      <c r="A357" s="85"/>
      <c r="B357" s="139"/>
      <c r="C357" s="140"/>
      <c r="D357" s="141"/>
      <c r="E357" s="142"/>
      <c r="F357" s="142"/>
      <c r="G357" s="142"/>
      <c r="I357" s="147"/>
      <c r="J357" s="147"/>
    </row>
    <row r="358" spans="1:10" s="143" customFormat="1" x14ac:dyDescent="0.25">
      <c r="A358" s="85"/>
      <c r="B358" s="139"/>
      <c r="C358" s="140"/>
      <c r="D358" s="141"/>
      <c r="E358" s="142"/>
      <c r="F358" s="142"/>
      <c r="G358" s="142"/>
      <c r="I358" s="147"/>
      <c r="J358" s="147"/>
    </row>
    <row r="359" spans="1:10" s="143" customFormat="1" x14ac:dyDescent="0.25">
      <c r="A359" s="85"/>
      <c r="B359" s="139"/>
      <c r="C359" s="140"/>
      <c r="D359" s="141"/>
      <c r="E359" s="142"/>
      <c r="F359" s="142"/>
      <c r="G359" s="142"/>
      <c r="I359" s="147"/>
      <c r="J359" s="147"/>
    </row>
    <row r="360" spans="1:10" s="143" customFormat="1" x14ac:dyDescent="0.25">
      <c r="A360" s="85"/>
      <c r="B360" s="139"/>
      <c r="C360" s="140"/>
      <c r="D360" s="141"/>
      <c r="E360" s="142"/>
      <c r="F360" s="142"/>
      <c r="G360" s="142"/>
      <c r="I360" s="147"/>
      <c r="J360" s="147"/>
    </row>
  </sheetData>
  <mergeCells count="1">
    <mergeCell ref="B1:H1"/>
  </mergeCells>
  <printOptions horizontalCentered="1"/>
  <pageMargins left="0.19685039370078741" right="0.19685039370078741" top="0.78740157480314965" bottom="0.39370078740157483" header="0.39370078740157483" footer="0.19685039370078741"/>
  <pageSetup paperSize="9" scale="93" fitToHeight="0" orientation="landscape" r:id="rId1"/>
  <headerFooter>
    <oddFooter>&amp;F&amp;RStrona &amp;P</oddFooter>
  </headerFooter>
  <rowBreaks count="12" manualBreakCount="12">
    <brk id="36" max="7" man="1"/>
    <brk id="74" max="7" man="1"/>
    <brk id="108" max="7" man="1"/>
    <brk id="132" max="7" man="1"/>
    <brk id="163" max="7" man="1"/>
    <brk id="189" max="7" man="1"/>
    <brk id="215" max="7" man="1"/>
    <brk id="246" max="7" man="1"/>
    <brk id="274" max="7" man="1"/>
    <brk id="305" max="7" man="1"/>
    <brk id="324" max="7" man="1"/>
    <brk id="34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1B515-FB80-49E4-B3B9-47D732B019EF}">
  <sheetPr>
    <pageSetUpPr fitToPage="1"/>
  </sheetPr>
  <dimension ref="A1:I54"/>
  <sheetViews>
    <sheetView tabSelected="1" view="pageBreakPreview" zoomScaleNormal="100" zoomScaleSheetLayoutView="100" workbookViewId="0">
      <selection activeCell="D14" sqref="D14"/>
    </sheetView>
  </sheetViews>
  <sheetFormatPr defaultRowHeight="13.5" outlineLevelRow="5" x14ac:dyDescent="0.25"/>
  <cols>
    <col min="1" max="1" width="1" style="9" customWidth="1"/>
    <col min="2" max="3" width="9.140625" style="178"/>
    <col min="4" max="4" width="65.85546875" style="16" customWidth="1"/>
    <col min="5" max="5" width="6.28515625" style="14" bestFit="1" customWidth="1"/>
    <col min="6" max="6" width="12.5703125" style="17" bestFit="1" customWidth="1"/>
    <col min="7" max="7" width="14.28515625" style="17" bestFit="1" customWidth="1"/>
    <col min="8" max="8" width="12.28515625" style="17" customWidth="1"/>
    <col min="9" max="9" width="31.5703125" style="14" customWidth="1"/>
    <col min="10" max="16384" width="9.140625" style="9"/>
  </cols>
  <sheetData>
    <row r="1" spans="2:9" ht="42" customHeight="1" x14ac:dyDescent="0.25">
      <c r="B1" s="197" t="s">
        <v>1779</v>
      </c>
      <c r="C1" s="198"/>
      <c r="D1" s="192"/>
      <c r="E1" s="192"/>
      <c r="F1" s="192"/>
      <c r="G1" s="192"/>
      <c r="H1" s="192"/>
      <c r="I1" s="193"/>
    </row>
    <row r="2" spans="2:9" ht="13.5" customHeight="1" x14ac:dyDescent="0.25">
      <c r="B2" s="170" t="s">
        <v>32</v>
      </c>
      <c r="C2" s="179"/>
      <c r="D2" s="19" t="s">
        <v>33</v>
      </c>
      <c r="E2" s="19" t="s">
        <v>34</v>
      </c>
      <c r="F2" s="20" t="s">
        <v>35</v>
      </c>
      <c r="G2" s="20" t="s">
        <v>36</v>
      </c>
      <c r="H2" s="20" t="s">
        <v>37</v>
      </c>
      <c r="I2" s="21" t="s">
        <v>38</v>
      </c>
    </row>
    <row r="3" spans="2:9" x14ac:dyDescent="0.25">
      <c r="B3" s="171"/>
      <c r="C3" s="180"/>
      <c r="D3" s="23"/>
      <c r="E3" s="23"/>
      <c r="F3" s="24"/>
      <c r="G3" s="25"/>
      <c r="H3" s="25"/>
      <c r="I3" s="26"/>
    </row>
    <row r="4" spans="2:9" ht="15" customHeight="1" x14ac:dyDescent="0.25">
      <c r="B4" s="172">
        <v>4</v>
      </c>
      <c r="C4" s="199" t="s">
        <v>1623</v>
      </c>
      <c r="D4" s="200"/>
      <c r="E4" s="29"/>
      <c r="F4" s="30"/>
      <c r="G4" s="31"/>
      <c r="H4" s="31">
        <f>SUBTOTAL(9,H5:H48)</f>
        <v>0</v>
      </c>
      <c r="I4" s="32"/>
    </row>
    <row r="5" spans="2:9" ht="15" customHeight="1" x14ac:dyDescent="0.25">
      <c r="B5" s="173" t="s">
        <v>16</v>
      </c>
      <c r="C5" s="201" t="s">
        <v>40</v>
      </c>
      <c r="D5" s="202"/>
      <c r="E5" s="35"/>
      <c r="F5" s="36"/>
      <c r="G5" s="37"/>
      <c r="H5" s="37">
        <f>SUBTOTAL(9,H6:H47)</f>
        <v>0</v>
      </c>
      <c r="I5" s="38"/>
    </row>
    <row r="6" spans="2:9" ht="15" customHeight="1" outlineLevel="1" x14ac:dyDescent="0.25">
      <c r="B6" s="174" t="s">
        <v>1656</v>
      </c>
      <c r="C6" s="203" t="s">
        <v>1655</v>
      </c>
      <c r="D6" s="204"/>
      <c r="E6" s="41"/>
      <c r="F6" s="42"/>
      <c r="G6" s="43"/>
      <c r="H6" s="43">
        <f>SUBTOTAL(9,H7:H47)</f>
        <v>0</v>
      </c>
      <c r="I6" s="44"/>
    </row>
    <row r="7" spans="2:9" s="60" customFormat="1" ht="153" outlineLevel="5" x14ac:dyDescent="0.25">
      <c r="B7" s="175" t="s">
        <v>1657</v>
      </c>
      <c r="C7" s="182" t="s">
        <v>1698</v>
      </c>
      <c r="D7" s="183" t="s">
        <v>1739</v>
      </c>
      <c r="E7" s="65" t="s">
        <v>221</v>
      </c>
      <c r="F7" s="181">
        <v>36</v>
      </c>
      <c r="G7" s="67"/>
      <c r="H7" s="68">
        <f t="shared" ref="H7:H12" si="0">F7*G7</f>
        <v>0</v>
      </c>
      <c r="I7" s="69" t="s">
        <v>1780</v>
      </c>
    </row>
    <row r="8" spans="2:9" s="60" customFormat="1" outlineLevel="5" x14ac:dyDescent="0.25">
      <c r="B8" s="175" t="s">
        <v>1658</v>
      </c>
      <c r="C8" s="182" t="s">
        <v>1699</v>
      </c>
      <c r="D8" s="184" t="s">
        <v>1740</v>
      </c>
      <c r="E8" s="65" t="s">
        <v>221</v>
      </c>
      <c r="F8" s="181">
        <v>5</v>
      </c>
      <c r="G8" s="67"/>
      <c r="H8" s="68">
        <f t="shared" si="0"/>
        <v>0</v>
      </c>
      <c r="I8" s="69"/>
    </row>
    <row r="9" spans="2:9" s="60" customFormat="1" outlineLevel="5" x14ac:dyDescent="0.25">
      <c r="B9" s="205" t="s">
        <v>1659</v>
      </c>
      <c r="C9" s="206" t="s">
        <v>1700</v>
      </c>
      <c r="D9" s="207" t="s">
        <v>1741</v>
      </c>
      <c r="E9" s="208" t="s">
        <v>221</v>
      </c>
      <c r="F9" s="209">
        <v>0</v>
      </c>
      <c r="G9" s="210"/>
      <c r="H9" s="211">
        <f t="shared" si="0"/>
        <v>0</v>
      </c>
      <c r="I9" s="69" t="s">
        <v>1781</v>
      </c>
    </row>
    <row r="10" spans="2:9" s="60" customFormat="1" outlineLevel="5" x14ac:dyDescent="0.25">
      <c r="B10" s="175" t="s">
        <v>1660</v>
      </c>
      <c r="C10" s="182" t="s">
        <v>1701</v>
      </c>
      <c r="D10" s="184" t="s">
        <v>1742</v>
      </c>
      <c r="E10" s="65" t="s">
        <v>221</v>
      </c>
      <c r="F10" s="181">
        <v>5</v>
      </c>
      <c r="G10" s="67"/>
      <c r="H10" s="68">
        <f t="shared" si="0"/>
        <v>0</v>
      </c>
      <c r="I10" s="69"/>
    </row>
    <row r="11" spans="2:9" s="60" customFormat="1" outlineLevel="5" x14ac:dyDescent="0.25">
      <c r="B11" s="205" t="s">
        <v>1661</v>
      </c>
      <c r="C11" s="206" t="s">
        <v>1702</v>
      </c>
      <c r="D11" s="207" t="s">
        <v>1743</v>
      </c>
      <c r="E11" s="208" t="s">
        <v>221</v>
      </c>
      <c r="F11" s="209">
        <v>0</v>
      </c>
      <c r="G11" s="210"/>
      <c r="H11" s="211">
        <f t="shared" si="0"/>
        <v>0</v>
      </c>
      <c r="I11" s="69" t="s">
        <v>1781</v>
      </c>
    </row>
    <row r="12" spans="2:9" s="60" customFormat="1" outlineLevel="5" x14ac:dyDescent="0.25">
      <c r="B12" s="205" t="s">
        <v>1662</v>
      </c>
      <c r="C12" s="206" t="s">
        <v>1703</v>
      </c>
      <c r="D12" s="207" t="s">
        <v>1744</v>
      </c>
      <c r="E12" s="208" t="s">
        <v>221</v>
      </c>
      <c r="F12" s="209">
        <v>0</v>
      </c>
      <c r="G12" s="210"/>
      <c r="H12" s="211">
        <f t="shared" si="0"/>
        <v>0</v>
      </c>
      <c r="I12" s="69" t="s">
        <v>1781</v>
      </c>
    </row>
    <row r="13" spans="2:9" s="60" customFormat="1" outlineLevel="5" x14ac:dyDescent="0.25">
      <c r="B13" s="175" t="s">
        <v>1663</v>
      </c>
      <c r="C13" s="182" t="s">
        <v>1704</v>
      </c>
      <c r="D13" s="184" t="s">
        <v>1745</v>
      </c>
      <c r="E13" s="65" t="s">
        <v>221</v>
      </c>
      <c r="F13" s="181">
        <v>9</v>
      </c>
      <c r="G13" s="67"/>
      <c r="H13" s="68">
        <f>F13*G13</f>
        <v>0</v>
      </c>
      <c r="I13" s="69"/>
    </row>
    <row r="14" spans="2:9" s="60" customFormat="1" outlineLevel="5" x14ac:dyDescent="0.25">
      <c r="B14" s="175" t="s">
        <v>1664</v>
      </c>
      <c r="C14" s="182" t="s">
        <v>1705</v>
      </c>
      <c r="D14" s="184" t="s">
        <v>1746</v>
      </c>
      <c r="E14" s="65" t="s">
        <v>221</v>
      </c>
      <c r="F14" s="181">
        <v>10</v>
      </c>
      <c r="G14" s="67"/>
      <c r="H14" s="68">
        <f t="shared" ref="H14:H47" si="1">F14*G14</f>
        <v>0</v>
      </c>
      <c r="I14" s="69"/>
    </row>
    <row r="15" spans="2:9" s="60" customFormat="1" outlineLevel="5" x14ac:dyDescent="0.25">
      <c r="B15" s="175" t="s">
        <v>1665</v>
      </c>
      <c r="C15" s="182" t="s">
        <v>1706</v>
      </c>
      <c r="D15" s="184" t="s">
        <v>1747</v>
      </c>
      <c r="E15" s="65" t="s">
        <v>221</v>
      </c>
      <c r="F15" s="181">
        <v>10</v>
      </c>
      <c r="G15" s="67"/>
      <c r="H15" s="68">
        <f t="shared" si="1"/>
        <v>0</v>
      </c>
      <c r="I15" s="69"/>
    </row>
    <row r="16" spans="2:9" s="60" customFormat="1" outlineLevel="5" x14ac:dyDescent="0.25">
      <c r="B16" s="175" t="s">
        <v>1666</v>
      </c>
      <c r="C16" s="182" t="s">
        <v>1707</v>
      </c>
      <c r="D16" s="184" t="s">
        <v>1748</v>
      </c>
      <c r="E16" s="65" t="s">
        <v>221</v>
      </c>
      <c r="F16" s="181">
        <v>1</v>
      </c>
      <c r="G16" s="67"/>
      <c r="H16" s="68">
        <f t="shared" si="1"/>
        <v>0</v>
      </c>
      <c r="I16" s="69"/>
    </row>
    <row r="17" spans="2:9" s="60" customFormat="1" outlineLevel="5" x14ac:dyDescent="0.25">
      <c r="B17" s="175" t="s">
        <v>1667</v>
      </c>
      <c r="C17" s="182" t="s">
        <v>1708</v>
      </c>
      <c r="D17" s="184" t="s">
        <v>1749</v>
      </c>
      <c r="E17" s="65" t="s">
        <v>221</v>
      </c>
      <c r="F17" s="181">
        <v>2</v>
      </c>
      <c r="G17" s="67"/>
      <c r="H17" s="68">
        <f t="shared" si="1"/>
        <v>0</v>
      </c>
      <c r="I17" s="69"/>
    </row>
    <row r="18" spans="2:9" s="60" customFormat="1" outlineLevel="5" x14ac:dyDescent="0.25">
      <c r="B18" s="175" t="s">
        <v>1668</v>
      </c>
      <c r="C18" s="182" t="s">
        <v>1709</v>
      </c>
      <c r="D18" s="184" t="s">
        <v>1750</v>
      </c>
      <c r="E18" s="65" t="s">
        <v>221</v>
      </c>
      <c r="F18" s="181">
        <v>8</v>
      </c>
      <c r="G18" s="67"/>
      <c r="H18" s="68">
        <f t="shared" si="1"/>
        <v>0</v>
      </c>
      <c r="I18" s="69"/>
    </row>
    <row r="19" spans="2:9" s="60" customFormat="1" ht="25.5" outlineLevel="5" x14ac:dyDescent="0.25">
      <c r="B19" s="175" t="s">
        <v>1669</v>
      </c>
      <c r="C19" s="182" t="s">
        <v>1710</v>
      </c>
      <c r="D19" s="184" t="s">
        <v>1751</v>
      </c>
      <c r="E19" s="65" t="s">
        <v>221</v>
      </c>
      <c r="F19" s="181">
        <v>36</v>
      </c>
      <c r="G19" s="67"/>
      <c r="H19" s="68">
        <f t="shared" si="1"/>
        <v>0</v>
      </c>
      <c r="I19" s="69" t="s">
        <v>1782</v>
      </c>
    </row>
    <row r="20" spans="2:9" s="60" customFormat="1" ht="25.5" outlineLevel="5" x14ac:dyDescent="0.25">
      <c r="B20" s="175" t="s">
        <v>1670</v>
      </c>
      <c r="C20" s="182" t="s">
        <v>1711</v>
      </c>
      <c r="D20" s="184" t="s">
        <v>1752</v>
      </c>
      <c r="E20" s="65" t="s">
        <v>221</v>
      </c>
      <c r="F20" s="181">
        <v>11</v>
      </c>
      <c r="G20" s="67"/>
      <c r="H20" s="68">
        <f t="shared" si="1"/>
        <v>0</v>
      </c>
      <c r="I20" s="69" t="s">
        <v>1782</v>
      </c>
    </row>
    <row r="21" spans="2:9" s="60" customFormat="1" outlineLevel="5" x14ac:dyDescent="0.25">
      <c r="B21" s="205" t="s">
        <v>1671</v>
      </c>
      <c r="C21" s="206" t="s">
        <v>1712</v>
      </c>
      <c r="D21" s="207" t="s">
        <v>1753</v>
      </c>
      <c r="E21" s="208" t="s">
        <v>221</v>
      </c>
      <c r="F21" s="209">
        <v>0</v>
      </c>
      <c r="G21" s="210"/>
      <c r="H21" s="211">
        <f t="shared" si="1"/>
        <v>0</v>
      </c>
      <c r="I21" s="69" t="s">
        <v>1781</v>
      </c>
    </row>
    <row r="22" spans="2:9" s="60" customFormat="1" ht="25.5" outlineLevel="5" x14ac:dyDescent="0.25">
      <c r="B22" s="175" t="s">
        <v>1672</v>
      </c>
      <c r="C22" s="182" t="s">
        <v>1713</v>
      </c>
      <c r="D22" s="184" t="s">
        <v>1754</v>
      </c>
      <c r="E22" s="65" t="s">
        <v>221</v>
      </c>
      <c r="F22" s="181">
        <v>18</v>
      </c>
      <c r="G22" s="67"/>
      <c r="H22" s="68">
        <f t="shared" si="1"/>
        <v>0</v>
      </c>
      <c r="I22" s="69" t="s">
        <v>1783</v>
      </c>
    </row>
    <row r="23" spans="2:9" s="60" customFormat="1" ht="51" outlineLevel="5" x14ac:dyDescent="0.25">
      <c r="B23" s="175" t="s">
        <v>1673</v>
      </c>
      <c r="C23" s="182" t="s">
        <v>1714</v>
      </c>
      <c r="D23" s="184" t="s">
        <v>1755</v>
      </c>
      <c r="E23" s="65" t="s">
        <v>221</v>
      </c>
      <c r="F23" s="181">
        <v>11</v>
      </c>
      <c r="G23" s="67"/>
      <c r="H23" s="68">
        <f t="shared" si="1"/>
        <v>0</v>
      </c>
      <c r="I23" s="69" t="s">
        <v>1784</v>
      </c>
    </row>
    <row r="24" spans="2:9" s="60" customFormat="1" outlineLevel="5" x14ac:dyDescent="0.25">
      <c r="B24" s="175" t="s">
        <v>1674</v>
      </c>
      <c r="C24" s="182" t="s">
        <v>1715</v>
      </c>
      <c r="D24" s="184" t="s">
        <v>1756</v>
      </c>
      <c r="E24" s="65" t="s">
        <v>221</v>
      </c>
      <c r="F24" s="181">
        <v>1</v>
      </c>
      <c r="G24" s="67"/>
      <c r="H24" s="68">
        <f t="shared" si="1"/>
        <v>0</v>
      </c>
      <c r="I24" s="69"/>
    </row>
    <row r="25" spans="2:9" s="60" customFormat="1" outlineLevel="5" x14ac:dyDescent="0.25">
      <c r="B25" s="175" t="s">
        <v>1675</v>
      </c>
      <c r="C25" s="182" t="s">
        <v>1716</v>
      </c>
      <c r="D25" s="184" t="s">
        <v>1757</v>
      </c>
      <c r="E25" s="65" t="s">
        <v>221</v>
      </c>
      <c r="F25" s="181">
        <v>4</v>
      </c>
      <c r="G25" s="67"/>
      <c r="H25" s="68">
        <f t="shared" si="1"/>
        <v>0</v>
      </c>
      <c r="I25" s="69"/>
    </row>
    <row r="26" spans="2:9" s="60" customFormat="1" outlineLevel="5" x14ac:dyDescent="0.25">
      <c r="B26" s="175" t="s">
        <v>1676</v>
      </c>
      <c r="C26" s="182" t="s">
        <v>1717</v>
      </c>
      <c r="D26" s="184" t="s">
        <v>1758</v>
      </c>
      <c r="E26" s="65" t="s">
        <v>221</v>
      </c>
      <c r="F26" s="181">
        <v>40</v>
      </c>
      <c r="G26" s="67"/>
      <c r="H26" s="68">
        <f t="shared" si="1"/>
        <v>0</v>
      </c>
      <c r="I26" s="69"/>
    </row>
    <row r="27" spans="2:9" s="60" customFormat="1" ht="25.5" outlineLevel="5" x14ac:dyDescent="0.25">
      <c r="B27" s="175" t="s">
        <v>1677</v>
      </c>
      <c r="C27" s="182" t="s">
        <v>1718</v>
      </c>
      <c r="D27" s="184" t="s">
        <v>1759</v>
      </c>
      <c r="E27" s="65" t="s">
        <v>221</v>
      </c>
      <c r="F27" s="181">
        <v>26</v>
      </c>
      <c r="G27" s="67"/>
      <c r="H27" s="68">
        <f t="shared" si="1"/>
        <v>0</v>
      </c>
      <c r="I27" s="69" t="s">
        <v>1783</v>
      </c>
    </row>
    <row r="28" spans="2:9" s="60" customFormat="1" ht="25.5" outlineLevel="5" x14ac:dyDescent="0.25">
      <c r="B28" s="175" t="s">
        <v>1678</v>
      </c>
      <c r="C28" s="182" t="s">
        <v>1719</v>
      </c>
      <c r="D28" s="184" t="s">
        <v>1760</v>
      </c>
      <c r="E28" s="65" t="s">
        <v>221</v>
      </c>
      <c r="F28" s="181">
        <v>52</v>
      </c>
      <c r="G28" s="67"/>
      <c r="H28" s="68">
        <f t="shared" si="1"/>
        <v>0</v>
      </c>
      <c r="I28" s="69" t="s">
        <v>1783</v>
      </c>
    </row>
    <row r="29" spans="2:9" s="60" customFormat="1" ht="51" outlineLevel="5" x14ac:dyDescent="0.25">
      <c r="B29" s="175" t="s">
        <v>1679</v>
      </c>
      <c r="C29" s="182" t="s">
        <v>1720</v>
      </c>
      <c r="D29" s="184" t="s">
        <v>1761</v>
      </c>
      <c r="E29" s="65" t="s">
        <v>221</v>
      </c>
      <c r="F29" s="181">
        <v>21</v>
      </c>
      <c r="G29" s="67"/>
      <c r="H29" s="68">
        <f t="shared" si="1"/>
        <v>0</v>
      </c>
      <c r="I29" s="69" t="s">
        <v>1784</v>
      </c>
    </row>
    <row r="30" spans="2:9" s="60" customFormat="1" ht="25.5" outlineLevel="5" x14ac:dyDescent="0.25">
      <c r="B30" s="175" t="s">
        <v>1680</v>
      </c>
      <c r="C30" s="182" t="s">
        <v>1721</v>
      </c>
      <c r="D30" s="184" t="s">
        <v>1762</v>
      </c>
      <c r="E30" s="65" t="s">
        <v>221</v>
      </c>
      <c r="F30" s="181">
        <v>10</v>
      </c>
      <c r="G30" s="67"/>
      <c r="H30" s="68">
        <f t="shared" si="1"/>
        <v>0</v>
      </c>
      <c r="I30" s="69" t="s">
        <v>1785</v>
      </c>
    </row>
    <row r="31" spans="2:9" s="60" customFormat="1" ht="25.5" outlineLevel="5" x14ac:dyDescent="0.25">
      <c r="B31" s="175" t="s">
        <v>1681</v>
      </c>
      <c r="C31" s="182" t="s">
        <v>1722</v>
      </c>
      <c r="D31" s="184" t="s">
        <v>1763</v>
      </c>
      <c r="E31" s="65" t="s">
        <v>221</v>
      </c>
      <c r="F31" s="181">
        <v>36</v>
      </c>
      <c r="G31" s="67"/>
      <c r="H31" s="68">
        <f t="shared" si="1"/>
        <v>0</v>
      </c>
      <c r="I31" s="69" t="s">
        <v>1786</v>
      </c>
    </row>
    <row r="32" spans="2:9" s="60" customFormat="1" outlineLevel="5" x14ac:dyDescent="0.25">
      <c r="B32" s="175" t="s">
        <v>1682</v>
      </c>
      <c r="C32" s="182" t="s">
        <v>1723</v>
      </c>
      <c r="D32" s="184" t="s">
        <v>1764</v>
      </c>
      <c r="E32" s="65" t="s">
        <v>221</v>
      </c>
      <c r="F32" s="181">
        <v>2</v>
      </c>
      <c r="G32" s="67"/>
      <c r="H32" s="68">
        <f t="shared" si="1"/>
        <v>0</v>
      </c>
      <c r="I32" s="69"/>
    </row>
    <row r="33" spans="2:9" s="60" customFormat="1" outlineLevel="5" x14ac:dyDescent="0.25">
      <c r="B33" s="175" t="s">
        <v>1683</v>
      </c>
      <c r="C33" s="182" t="s">
        <v>1724</v>
      </c>
      <c r="D33" s="184" t="s">
        <v>1765</v>
      </c>
      <c r="E33" s="65" t="s">
        <v>221</v>
      </c>
      <c r="F33" s="181">
        <v>27</v>
      </c>
      <c r="G33" s="67"/>
      <c r="H33" s="68">
        <f t="shared" si="1"/>
        <v>0</v>
      </c>
      <c r="I33" s="69"/>
    </row>
    <row r="34" spans="2:9" s="60" customFormat="1" outlineLevel="5" x14ac:dyDescent="0.25">
      <c r="B34" s="175" t="s">
        <v>1684</v>
      </c>
      <c r="C34" s="182" t="s">
        <v>1725</v>
      </c>
      <c r="D34" s="184" t="s">
        <v>1766</v>
      </c>
      <c r="E34" s="65" t="s">
        <v>221</v>
      </c>
      <c r="F34" s="181">
        <v>8</v>
      </c>
      <c r="G34" s="67"/>
      <c r="H34" s="68">
        <f t="shared" si="1"/>
        <v>0</v>
      </c>
      <c r="I34" s="69"/>
    </row>
    <row r="35" spans="2:9" s="60" customFormat="1" outlineLevel="5" x14ac:dyDescent="0.25">
      <c r="B35" s="175" t="s">
        <v>1685</v>
      </c>
      <c r="C35" s="182" t="s">
        <v>1726</v>
      </c>
      <c r="D35" s="184" t="s">
        <v>1767</v>
      </c>
      <c r="E35" s="65" t="s">
        <v>221</v>
      </c>
      <c r="F35" s="181">
        <v>1</v>
      </c>
      <c r="G35" s="67"/>
      <c r="H35" s="68">
        <f t="shared" si="1"/>
        <v>0</v>
      </c>
      <c r="I35" s="69"/>
    </row>
    <row r="36" spans="2:9" s="60" customFormat="1" ht="25.5" outlineLevel="5" x14ac:dyDescent="0.25">
      <c r="B36" s="175" t="s">
        <v>1686</v>
      </c>
      <c r="C36" s="182" t="s">
        <v>1727</v>
      </c>
      <c r="D36" s="184" t="s">
        <v>1768</v>
      </c>
      <c r="E36" s="65" t="s">
        <v>221</v>
      </c>
      <c r="F36" s="181">
        <v>11</v>
      </c>
      <c r="G36" s="67"/>
      <c r="H36" s="68">
        <f t="shared" si="1"/>
        <v>0</v>
      </c>
      <c r="I36" s="69"/>
    </row>
    <row r="37" spans="2:9" s="60" customFormat="1" ht="25.5" outlineLevel="5" x14ac:dyDescent="0.25">
      <c r="B37" s="175" t="s">
        <v>1687</v>
      </c>
      <c r="C37" s="182" t="s">
        <v>1728</v>
      </c>
      <c r="D37" s="184" t="s">
        <v>1769</v>
      </c>
      <c r="E37" s="65" t="s">
        <v>221</v>
      </c>
      <c r="F37" s="181">
        <v>5</v>
      </c>
      <c r="G37" s="67"/>
      <c r="H37" s="68">
        <f t="shared" si="1"/>
        <v>0</v>
      </c>
      <c r="I37" s="69"/>
    </row>
    <row r="38" spans="2:9" s="60" customFormat="1" outlineLevel="5" x14ac:dyDescent="0.25">
      <c r="B38" s="175" t="s">
        <v>1688</v>
      </c>
      <c r="C38" s="182" t="s">
        <v>1729</v>
      </c>
      <c r="D38" s="184" t="s">
        <v>1770</v>
      </c>
      <c r="E38" s="65" t="s">
        <v>221</v>
      </c>
      <c r="F38" s="181">
        <v>2</v>
      </c>
      <c r="G38" s="67"/>
      <c r="H38" s="68">
        <f t="shared" si="1"/>
        <v>0</v>
      </c>
      <c r="I38" s="69"/>
    </row>
    <row r="39" spans="2:9" s="60" customFormat="1" ht="38.25" outlineLevel="5" x14ac:dyDescent="0.25">
      <c r="B39" s="175" t="s">
        <v>1689</v>
      </c>
      <c r="C39" s="182" t="s">
        <v>1730</v>
      </c>
      <c r="D39" s="184" t="s">
        <v>1771</v>
      </c>
      <c r="E39" s="65" t="s">
        <v>221</v>
      </c>
      <c r="F39" s="181">
        <v>18</v>
      </c>
      <c r="G39" s="67"/>
      <c r="H39" s="68">
        <f t="shared" si="1"/>
        <v>0</v>
      </c>
      <c r="I39" s="69" t="s">
        <v>1787</v>
      </c>
    </row>
    <row r="40" spans="2:9" s="60" customFormat="1" outlineLevel="5" x14ac:dyDescent="0.25">
      <c r="B40" s="175" t="s">
        <v>1690</v>
      </c>
      <c r="C40" s="182" t="s">
        <v>1731</v>
      </c>
      <c r="D40" s="184" t="s">
        <v>1772</v>
      </c>
      <c r="E40" s="65" t="s">
        <v>221</v>
      </c>
      <c r="F40" s="181">
        <v>14</v>
      </c>
      <c r="G40" s="67"/>
      <c r="H40" s="68">
        <f t="shared" si="1"/>
        <v>0</v>
      </c>
      <c r="I40" s="69"/>
    </row>
    <row r="41" spans="2:9" s="60" customFormat="1" outlineLevel="5" x14ac:dyDescent="0.25">
      <c r="B41" s="175" t="s">
        <v>1691</v>
      </c>
      <c r="C41" s="182" t="s">
        <v>1732</v>
      </c>
      <c r="D41" s="184" t="s">
        <v>1772</v>
      </c>
      <c r="E41" s="65" t="s">
        <v>221</v>
      </c>
      <c r="F41" s="181">
        <v>18</v>
      </c>
      <c r="G41" s="67"/>
      <c r="H41" s="68">
        <f t="shared" si="1"/>
        <v>0</v>
      </c>
      <c r="I41" s="69"/>
    </row>
    <row r="42" spans="2:9" s="60" customFormat="1" outlineLevel="5" x14ac:dyDescent="0.25">
      <c r="B42" s="175" t="s">
        <v>1692</v>
      </c>
      <c r="C42" s="182" t="s">
        <v>1733</v>
      </c>
      <c r="D42" s="184" t="s">
        <v>1773</v>
      </c>
      <c r="E42" s="65" t="s">
        <v>221</v>
      </c>
      <c r="F42" s="181">
        <v>11</v>
      </c>
      <c r="G42" s="67"/>
      <c r="H42" s="68">
        <f t="shared" si="1"/>
        <v>0</v>
      </c>
      <c r="I42" s="69"/>
    </row>
    <row r="43" spans="2:9" s="60" customFormat="1" outlineLevel="5" x14ac:dyDescent="0.25">
      <c r="B43" s="175" t="s">
        <v>1693</v>
      </c>
      <c r="C43" s="182" t="s">
        <v>1734</v>
      </c>
      <c r="D43" s="184" t="s">
        <v>1774</v>
      </c>
      <c r="E43" s="65" t="s">
        <v>221</v>
      </c>
      <c r="F43" s="181">
        <v>1</v>
      </c>
      <c r="G43" s="67"/>
      <c r="H43" s="68">
        <f t="shared" si="1"/>
        <v>0</v>
      </c>
      <c r="I43" s="69"/>
    </row>
    <row r="44" spans="2:9" s="60" customFormat="1" outlineLevel="5" x14ac:dyDescent="0.25">
      <c r="B44" s="175" t="s">
        <v>1694</v>
      </c>
      <c r="C44" s="182" t="s">
        <v>1735</v>
      </c>
      <c r="D44" s="184" t="s">
        <v>1775</v>
      </c>
      <c r="E44" s="65" t="s">
        <v>221</v>
      </c>
      <c r="F44" s="181">
        <v>4</v>
      </c>
      <c r="G44" s="67"/>
      <c r="H44" s="68">
        <f t="shared" si="1"/>
        <v>0</v>
      </c>
      <c r="I44" s="69"/>
    </row>
    <row r="45" spans="2:9" s="60" customFormat="1" ht="25.5" outlineLevel="5" x14ac:dyDescent="0.25">
      <c r="B45" s="175" t="s">
        <v>1695</v>
      </c>
      <c r="C45" s="182" t="s">
        <v>1736</v>
      </c>
      <c r="D45" s="184" t="s">
        <v>1776</v>
      </c>
      <c r="E45" s="65" t="s">
        <v>221</v>
      </c>
      <c r="F45" s="181">
        <v>2</v>
      </c>
      <c r="G45" s="67"/>
      <c r="H45" s="68">
        <f t="shared" si="1"/>
        <v>0</v>
      </c>
      <c r="I45" s="69"/>
    </row>
    <row r="46" spans="2:9" s="60" customFormat="1" outlineLevel="5" x14ac:dyDescent="0.25">
      <c r="B46" s="175" t="s">
        <v>1696</v>
      </c>
      <c r="C46" s="182" t="s">
        <v>1737</v>
      </c>
      <c r="D46" s="184" t="s">
        <v>1777</v>
      </c>
      <c r="E46" s="65" t="s">
        <v>221</v>
      </c>
      <c r="F46" s="181">
        <v>15</v>
      </c>
      <c r="G46" s="67"/>
      <c r="H46" s="68">
        <f t="shared" si="1"/>
        <v>0</v>
      </c>
      <c r="I46" s="69"/>
    </row>
    <row r="47" spans="2:9" s="60" customFormat="1" ht="38.25" outlineLevel="5" x14ac:dyDescent="0.25">
      <c r="B47" s="175" t="s">
        <v>1697</v>
      </c>
      <c r="C47" s="182" t="s">
        <v>1738</v>
      </c>
      <c r="D47" s="184" t="s">
        <v>1778</v>
      </c>
      <c r="E47" s="65" t="s">
        <v>221</v>
      </c>
      <c r="F47" s="181">
        <v>16</v>
      </c>
      <c r="G47" s="67"/>
      <c r="H47" s="68">
        <f t="shared" si="1"/>
        <v>0</v>
      </c>
      <c r="I47" s="69"/>
    </row>
    <row r="48" spans="2:9" x14ac:dyDescent="0.25">
      <c r="B48" s="176"/>
      <c r="C48" s="176"/>
      <c r="D48" s="79"/>
      <c r="E48" s="80"/>
      <c r="F48" s="81"/>
      <c r="G48" s="82"/>
      <c r="H48" s="82"/>
      <c r="I48" s="83"/>
    </row>
    <row r="49" spans="1:9" ht="15" customHeight="1" x14ac:dyDescent="0.25">
      <c r="B49" s="172"/>
      <c r="C49" s="172"/>
      <c r="D49" s="28" t="s">
        <v>558</v>
      </c>
      <c r="E49" s="29"/>
      <c r="F49" s="30"/>
      <c r="G49" s="31"/>
      <c r="H49" s="31">
        <f>SUBTOTAL(9,H5:H48)</f>
        <v>0</v>
      </c>
      <c r="I49" s="32"/>
    </row>
    <row r="50" spans="1:9" x14ac:dyDescent="0.25">
      <c r="B50" s="177"/>
      <c r="C50" s="177"/>
      <c r="D50" s="11"/>
      <c r="E50" s="12"/>
      <c r="F50" s="13"/>
      <c r="G50" s="13"/>
      <c r="H50" s="13"/>
    </row>
    <row r="51" spans="1:9" s="14" customFormat="1" ht="25.5" customHeight="1" x14ac:dyDescent="0.25">
      <c r="A51" s="9"/>
      <c r="B51" s="177"/>
      <c r="C51" s="177"/>
      <c r="D51" s="11"/>
      <c r="E51" s="12"/>
      <c r="F51" s="13"/>
      <c r="G51" s="13"/>
      <c r="H51" s="13"/>
    </row>
    <row r="52" spans="1:9" s="14" customFormat="1" x14ac:dyDescent="0.25">
      <c r="A52" s="9"/>
      <c r="B52" s="177"/>
      <c r="C52" s="177"/>
      <c r="D52" s="11"/>
      <c r="E52" s="12"/>
      <c r="F52" s="13"/>
      <c r="G52" s="13"/>
      <c r="H52" s="13"/>
    </row>
    <row r="53" spans="1:9" s="14" customFormat="1" x14ac:dyDescent="0.25">
      <c r="A53" s="9"/>
      <c r="B53" s="177"/>
      <c r="C53" s="177"/>
      <c r="D53" s="11"/>
      <c r="E53" s="12"/>
      <c r="F53" s="13"/>
      <c r="G53" s="13"/>
      <c r="H53" s="13"/>
    </row>
    <row r="54" spans="1:9" s="14" customFormat="1" x14ac:dyDescent="0.25">
      <c r="A54" s="9"/>
      <c r="B54" s="177"/>
      <c r="C54" s="177"/>
      <c r="D54" s="11"/>
      <c r="E54" s="12"/>
      <c r="F54" s="13"/>
      <c r="G54" s="13"/>
      <c r="H54" s="13"/>
    </row>
  </sheetData>
  <mergeCells count="4">
    <mergeCell ref="B1:I1"/>
    <mergeCell ref="C4:D4"/>
    <mergeCell ref="C5:D5"/>
    <mergeCell ref="C6:D6"/>
  </mergeCells>
  <phoneticPr fontId="4" type="noConversion"/>
  <pageMargins left="0.19685039370078741" right="0.19685039370078741" top="0.78740157480314965" bottom="0.39370078740157483" header="0.39370078740157483" footer="0.19685039370078741"/>
  <pageSetup paperSize="9" scale="88" fitToHeight="0" orientation="landscape" r:id="rId1"/>
  <headerFooter>
    <oddFooter>&amp;F&amp;RStrona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63025BFD500541897646ACBD68BFB1" ma:contentTypeVersion="24" ma:contentTypeDescription="Create a new document." ma:contentTypeScope="" ma:versionID="769d205ee1009e56886a3fff11cdd677">
  <xsd:schema xmlns:xsd="http://www.w3.org/2001/XMLSchema" xmlns:xs="http://www.w3.org/2001/XMLSchema" xmlns:p="http://schemas.microsoft.com/office/2006/metadata/properties" xmlns:ns1="http://schemas.microsoft.com/sharepoint/v3" xmlns:ns2="48592b5e-d362-4361-9db5-c09281806d43" xmlns:ns3="24550a59-2fbd-41fc-ac08-9fafcc83cbd5" targetNamespace="http://schemas.microsoft.com/office/2006/metadata/properties" ma:root="true" ma:fieldsID="5f83bc2e7e889f1a91adb9d35d495357" ns1:_="" ns2:_="" ns3:_="">
    <xsd:import namespace="http://schemas.microsoft.com/sharepoint/v3"/>
    <xsd:import namespace="48592b5e-d362-4361-9db5-c09281806d43"/>
    <xsd:import namespace="24550a59-2fbd-41fc-ac08-9fafcc83cbd5"/>
    <xsd:element name="properties">
      <xsd:complexType>
        <xsd:sequence>
          <xsd:element name="documentManagement">
            <xsd:complexType>
              <xsd:all>
                <xsd:element ref="ns2:ProjectDescription" minOccurs="0"/>
                <xsd:element ref="ns2:Image0" minOccurs="0"/>
                <xsd:element ref="ns2:image" minOccurs="0"/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Podgl_x0105_d" minOccurs="0"/>
                <xsd:element ref="ns2:Scope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92b5e-d362-4361-9db5-c09281806d43" elementFormDefault="qualified">
    <xsd:import namespace="http://schemas.microsoft.com/office/2006/documentManagement/types"/>
    <xsd:import namespace="http://schemas.microsoft.com/office/infopath/2007/PartnerControls"/>
    <xsd:element name="ProjectDescription" ma:index="2" nillable="true" ma:displayName="Project Description" ma:description="Summary description of teh project" ma:format="Dropdown" ma:internalName="ProjectDescription" ma:readOnly="false">
      <xsd:simpleType>
        <xsd:restriction base="dms:Note">
          <xsd:maxLength value="255"/>
        </xsd:restriction>
      </xsd:simpleType>
    </xsd:element>
    <xsd:element name="Image0" ma:index="3" nillable="true" ma:displayName="Preview" ma:format="Thumbnail" ma:internalName="Image0">
      <xsd:simpleType>
        <xsd:restriction base="dms:Unknown"/>
      </xsd:simpleType>
    </xsd:element>
    <xsd:element name="image" ma:index="4" nillable="true" ma:displayName="image" ma:format="Thumbnail" ma:internalName="image" ma:readOnly="false">
      <xsd:simpleType>
        <xsd:restriction base="dms:Unknown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8d5b8b6-2c36-44d1-8f3c-f755fdac5a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hidden="true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odgl_x0105_d" ma:index="25" nillable="true" ma:displayName="Podgląd" ma:format="Thumbnail" ma:hidden="true" ma:internalName="Podgl_x0105_d" ma:readOnly="false">
      <xsd:simpleType>
        <xsd:restriction base="dms:Unknown"/>
      </xsd:simpleType>
    </xsd:element>
    <xsd:element name="Scope" ma:index="29" nillable="true" ma:displayName="Scope" ma:format="Dropdown" ma:internalName="Scope">
      <xsd:simpleType>
        <xsd:restriction base="dms:Note">
          <xsd:maxLength value="255"/>
        </xsd:restriction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50a59-2fbd-41fc-ac08-9fafcc83cbd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b499eb7-d078-4c3d-bc74-46a9b4ac04d6}" ma:internalName="TaxCatchAll" ma:readOnly="false" ma:showField="CatchAllData" ma:web="24550a59-2fbd-41fc-ac08-9fafcc83cb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odgl_x0105_d xmlns="48592b5e-d362-4361-9db5-c09281806d43" xsi:nil="true"/>
    <ProjectDescription xmlns="48592b5e-d362-4361-9db5-c09281806d43" xsi:nil="true"/>
    <lcf76f155ced4ddcb4097134ff3c332f xmlns="48592b5e-d362-4361-9db5-c09281806d43">
      <Terms xmlns="http://schemas.microsoft.com/office/infopath/2007/PartnerControls"/>
    </lcf76f155ced4ddcb4097134ff3c332f>
    <TaxCatchAll xmlns="24550a59-2fbd-41fc-ac08-9fafcc83cbd5" xsi:nil="true"/>
    <Image0 xmlns="48592b5e-d362-4361-9db5-c09281806d43" xsi:nil="true"/>
    <image xmlns="48592b5e-d362-4361-9db5-c09281806d43" xsi:nil="true"/>
    <Scope xmlns="48592b5e-d362-4361-9db5-c09281806d43" xsi:nil="true"/>
  </documentManagement>
</p:properties>
</file>

<file path=customXml/itemProps1.xml><?xml version="1.0" encoding="utf-8"?>
<ds:datastoreItem xmlns:ds="http://schemas.openxmlformats.org/officeDocument/2006/customXml" ds:itemID="{E724FA0C-F26A-45CA-886B-34AD52A827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023263-AF0D-4FC2-A0EA-60826D226C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8592b5e-d362-4361-9db5-c09281806d43"/>
    <ds:schemaRef ds:uri="24550a59-2fbd-41fc-ac08-9fafcc83cb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EB3F69-024C-4228-A88B-FB144157AF48}">
  <ds:schemaRefs>
    <ds:schemaRef ds:uri="48592b5e-d362-4361-9db5-c09281806d43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24550a59-2fbd-41fc-ac08-9fafcc83cbd5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c3ec0fdb-e570-43f4-8b68-444b345c526a}" enabled="0" method="" siteId="{c3ec0fdb-e570-43f4-8b68-444b345c526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Arkusz1_Zest_Ceny_Ofert_Total</vt:lpstr>
      <vt:lpstr>Arkusz2_Zest_Ceny_Ofert</vt:lpstr>
      <vt:lpstr>Arkusz3_Zest_Ceny_Ofert</vt:lpstr>
      <vt:lpstr>Arkusz4_Zest_Ceny_Ofert</vt:lpstr>
      <vt:lpstr>Arkusz5_Zest_Ceny_Ofert</vt:lpstr>
      <vt:lpstr>Arkusz1_Zest_Ceny_Ofert_Total!Obszar_wydruku</vt:lpstr>
      <vt:lpstr>Arkusz2_Zest_Ceny_Ofert!Obszar_wydruku</vt:lpstr>
      <vt:lpstr>Arkusz3_Zest_Ceny_Ofert!Obszar_wydruku</vt:lpstr>
      <vt:lpstr>Arkusz4_Zest_Ceny_Ofert!Obszar_wydruku</vt:lpstr>
      <vt:lpstr>Arkusz5_Zest_Ceny_Ofert!Obszar_wydruku</vt:lpstr>
      <vt:lpstr>Arkusz2_Zest_Ceny_Ofert!Tytuły_wydruku</vt:lpstr>
      <vt:lpstr>Arkusz3_Zest_Ceny_Ofert!Tytuły_wydruku</vt:lpstr>
      <vt:lpstr>Arkusz4_Zest_Ceny_Ofert!Tytuły_wydruku</vt:lpstr>
      <vt:lpstr>Arkusz5_Zest_Ceny_Ofert!Tytuły_wydruku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Krzysztof</dc:creator>
  <cp:keywords/>
  <dc:description/>
  <cp:lastModifiedBy>Tomasz Wróbel</cp:lastModifiedBy>
  <cp:revision/>
  <cp:lastPrinted>2025-06-27T09:09:34Z</cp:lastPrinted>
  <dcterms:created xsi:type="dcterms:W3CDTF">2011-06-01T19:31:41Z</dcterms:created>
  <dcterms:modified xsi:type="dcterms:W3CDTF">2025-07-28T06:26:04Z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0x0101001763025BFD500541897646ACBD68BFB1</vt:lpwstr>
  </property>
</Properties>
</file>